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charts/chart25.xml" ContentType="application/vnd.openxmlformats-officedocument.drawingml.chart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theme/themeOverride40.xml" ContentType="application/vnd.openxmlformats-officedocument.themeOverride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bin" ContentType="application/vnd.openxmlformats-officedocument.spreadsheetml.printerSettings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38.xml" ContentType="application/vnd.openxmlformats-officedocument.themeOverride+xml"/>
  <Override PartName="/xl/theme/themeOverride47.xml" ContentType="application/vnd.openxmlformats-officedocument.themeOverride+xml"/>
  <Override PartName="/xl/theme/themeOverride49.xml" ContentType="application/vnd.openxmlformats-officedocument.themeOverride+xml"/>
  <Override PartName="/xl/worksheets/sheet6.xml" ContentType="application/vnd.openxmlformats-officedocument.spreadsheetml.workshee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theme/themeOverride27.xml" ContentType="application/vnd.openxmlformats-officedocument.themeOverride+xml"/>
  <Override PartName="/xl/theme/themeOverride36.xml" ContentType="application/vnd.openxmlformats-officedocument.themeOverride+xml"/>
  <Override PartName="/xl/theme/themeOverride45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charts/chart48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charts/chart46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25" windowWidth="20700" windowHeight="9150" activeTab="4"/>
  </bookViews>
  <sheets>
    <sheet name="Navigation" sheetId="3" r:id="rId1"/>
    <sheet name="Strains" sheetId="2" r:id="rId2"/>
    <sheet name="980007" sheetId="1" r:id="rId3"/>
    <sheet name="Work" sheetId="4" r:id="rId4"/>
    <sheet name="All d0" sheetId="5" r:id="rId5"/>
    <sheet name="Sheet1" sheetId="6" r:id="rId6"/>
  </sheets>
  <calcPr calcId="125725"/>
</workbook>
</file>

<file path=xl/calcChain.xml><?xml version="1.0" encoding="utf-8"?>
<calcChain xmlns="http://schemas.openxmlformats.org/spreadsheetml/2006/main">
  <c r="L7" i="5"/>
  <c r="L5"/>
  <c r="F25" i="6" l="1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24"/>
  <c r="O45"/>
  <c r="K23" l="1"/>
  <c r="E23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24"/>
  <c r="K53" i="2"/>
  <c r="C25" i="6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24"/>
  <c r="B23"/>
  <c r="B3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Q54" i="2"/>
  <c r="J55"/>
  <c r="G15" i="5"/>
  <c r="H1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5"/>
  <c r="M50" i="2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L55"/>
  <c r="K55"/>
  <c r="D27" i="6" l="1"/>
  <c r="D23"/>
  <c r="D52"/>
  <c r="D48"/>
  <c r="D44"/>
  <c r="D40"/>
  <c r="D36"/>
  <c r="D32"/>
  <c r="D28"/>
  <c r="D24"/>
  <c r="D53"/>
  <c r="D49"/>
  <c r="D45"/>
  <c r="D41"/>
  <c r="D37"/>
  <c r="D33"/>
  <c r="D29"/>
  <c r="D25"/>
  <c r="D54"/>
  <c r="D50"/>
  <c r="D46"/>
  <c r="D42"/>
  <c r="D38"/>
  <c r="D34"/>
  <c r="D30"/>
  <c r="D26"/>
  <c r="D55"/>
  <c r="D51"/>
  <c r="D47"/>
  <c r="D43"/>
  <c r="D39"/>
  <c r="D35"/>
  <c r="D31"/>
  <c r="M7" i="5"/>
  <c r="M5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H5" l="1"/>
  <c r="H6"/>
  <c r="H7"/>
  <c r="H8"/>
  <c r="H9"/>
  <c r="H10"/>
  <c r="H11"/>
  <c r="H12"/>
  <c r="H13"/>
  <c r="H14"/>
  <c r="H16"/>
  <c r="H17"/>
  <c r="H18"/>
  <c r="H19"/>
  <c r="H20"/>
  <c r="H21"/>
  <c r="H22"/>
  <c r="H23"/>
  <c r="H24"/>
  <c r="H25"/>
  <c r="H26"/>
  <c r="G6"/>
  <c r="G7"/>
  <c r="G8"/>
  <c r="G9"/>
  <c r="G10"/>
  <c r="G11"/>
  <c r="G12"/>
  <c r="G13"/>
  <c r="G14"/>
  <c r="G16"/>
  <c r="G17"/>
  <c r="G18"/>
  <c r="G19"/>
  <c r="G20"/>
  <c r="G21"/>
  <c r="G22"/>
  <c r="G23"/>
  <c r="G24"/>
  <c r="G25"/>
  <c r="G26"/>
  <c r="G5"/>
  <c r="A18" i="4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13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14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15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16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17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K13" i="5" l="1"/>
  <c r="K9"/>
  <c r="L6"/>
  <c r="K5"/>
  <c r="M6"/>
  <c r="K8"/>
  <c r="K14"/>
  <c r="K10"/>
  <c r="K6"/>
  <c r="M8"/>
  <c r="K15"/>
  <c r="K11"/>
  <c r="K7"/>
  <c r="L8"/>
  <c r="K12"/>
  <c r="O483" i="1"/>
  <c r="N424"/>
  <c r="O76"/>
  <c r="N30"/>
  <c r="AH10" i="4"/>
  <c r="A9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AG9" s="1"/>
  <c r="W9"/>
  <c r="AH9" s="1"/>
  <c r="X9"/>
  <c r="Y9"/>
  <c r="Z9"/>
  <c r="AA9"/>
  <c r="AB9"/>
  <c r="AC9"/>
  <c r="AD9"/>
  <c r="A10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AG10" s="1"/>
  <c r="W10"/>
  <c r="X10"/>
  <c r="Y10"/>
  <c r="Z10"/>
  <c r="AA10"/>
  <c r="AB10"/>
  <c r="AC10"/>
  <c r="AD10"/>
  <c r="A11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AG11" s="1"/>
  <c r="W11"/>
  <c r="AH11" s="1"/>
  <c r="X11"/>
  <c r="Y11"/>
  <c r="Z11"/>
  <c r="AA11"/>
  <c r="AB11"/>
  <c r="AC11"/>
  <c r="AD11"/>
  <c r="A12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AG12" s="1"/>
  <c r="W12"/>
  <c r="AH12" s="1"/>
  <c r="X12"/>
  <c r="Y12"/>
  <c r="Z12"/>
  <c r="AA12"/>
  <c r="AB12"/>
  <c r="AC12"/>
  <c r="AD12"/>
  <c r="I3"/>
  <c r="I2"/>
  <c r="A2"/>
  <c r="B2"/>
  <c r="C2"/>
  <c r="D2"/>
  <c r="E2"/>
  <c r="F2"/>
  <c r="G2"/>
  <c r="H2"/>
  <c r="J2"/>
  <c r="K2"/>
  <c r="L2"/>
  <c r="M2"/>
  <c r="N2"/>
  <c r="O2"/>
  <c r="P2"/>
  <c r="Q2"/>
  <c r="R2"/>
  <c r="S2"/>
  <c r="T2"/>
  <c r="U2"/>
  <c r="V2"/>
  <c r="AG2" s="1"/>
  <c r="W2"/>
  <c r="AH2" s="1"/>
  <c r="X2"/>
  <c r="Y2"/>
  <c r="Z2"/>
  <c r="AA2"/>
  <c r="AB2"/>
  <c r="AC2"/>
  <c r="AD2"/>
  <c r="A3"/>
  <c r="B3"/>
  <c r="C3"/>
  <c r="D3"/>
  <c r="E3"/>
  <c r="F3"/>
  <c r="G3"/>
  <c r="H3"/>
  <c r="J3"/>
  <c r="K3"/>
  <c r="L3"/>
  <c r="M3"/>
  <c r="N3"/>
  <c r="O3"/>
  <c r="P3"/>
  <c r="Q3"/>
  <c r="R3"/>
  <c r="S3"/>
  <c r="T3"/>
  <c r="U3"/>
  <c r="V3"/>
  <c r="AG3" s="1"/>
  <c r="W3"/>
  <c r="AH3" s="1"/>
  <c r="X3"/>
  <c r="Y3"/>
  <c r="Z3"/>
  <c r="AA3"/>
  <c r="AB3"/>
  <c r="AC3"/>
  <c r="AD3"/>
  <c r="A4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AG4" s="1"/>
  <c r="W4"/>
  <c r="AH4" s="1"/>
  <c r="X4"/>
  <c r="Y4"/>
  <c r="Z4"/>
  <c r="AA4"/>
  <c r="AB4"/>
  <c r="AC4"/>
  <c r="AD4"/>
  <c r="A5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AG5" s="1"/>
  <c r="W5"/>
  <c r="AH5" s="1"/>
  <c r="X5"/>
  <c r="Y5"/>
  <c r="Z5"/>
  <c r="AA5"/>
  <c r="AB5"/>
  <c r="AC5"/>
  <c r="AD5"/>
  <c r="A6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AG6" s="1"/>
  <c r="W6"/>
  <c r="AH6" s="1"/>
  <c r="X6"/>
  <c r="Y6"/>
  <c r="Z6"/>
  <c r="AA6"/>
  <c r="AB6"/>
  <c r="AC6"/>
  <c r="AD6"/>
  <c r="A7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AG7" s="1"/>
  <c r="W7"/>
  <c r="AH7" s="1"/>
  <c r="X7"/>
  <c r="Y7"/>
  <c r="Z7"/>
  <c r="AA7"/>
  <c r="AB7"/>
  <c r="AC7"/>
  <c r="AD7"/>
  <c r="A8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AG8" s="1"/>
  <c r="W8"/>
  <c r="AH8" s="1"/>
  <c r="X8"/>
  <c r="Y8"/>
  <c r="Z8"/>
  <c r="AA8"/>
  <c r="AB8"/>
  <c r="AC8"/>
  <c r="AD8"/>
  <c r="B1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1"/>
</calcChain>
</file>

<file path=xl/sharedStrings.xml><?xml version="1.0" encoding="utf-8"?>
<sst xmlns="http://schemas.openxmlformats.org/spreadsheetml/2006/main" count="1456" uniqueCount="245">
  <si>
    <t xml:space="preserve">                                                                                </t>
  </si>
  <si>
    <t xml:space="preserve">Run :     1  Seq   1  Rec   1  File L3A:980007  Date 21-SEP-2013 08:09:51.59    </t>
  </si>
  <si>
    <t xml:space="preserve">Mode: MW CENTR_PHI  Npts     1  Mon1[  DB]=  100000 *   349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</si>
  <si>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</si>
  <si>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</si>
  <si>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4.500     </t>
  </si>
  <si>
    <t xml:space="preserve">Drv : XPOS=  27.695 YPOS=  -1.660 ZPOS=  47.623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</si>
  <si>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</si>
  <si>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</si>
  <si>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</si>
  <si>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</si>
  <si>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</si>
  <si>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L3A:980007  Date 21-SEP-2013 13:08:35.46    </t>
  </si>
  <si>
    <t xml:space="preserve">Mode: MW CENTR_PHI  Npts     1  Mon1[  DB]=    1000 *   331  Mon2[CF]=*      1  </t>
  </si>
  <si>
    <t xml:space="preserve">Drv : XPOS=  27.763 YPOS=  -1.660 ZPOS=  50.943 DSTD=   0.000                   </t>
  </si>
  <si>
    <t xml:space="preserve">Run :     3  Seq   3  Rec   3  File L3A:980007  Date 21-SEP-2013 13:29:01.33    </t>
  </si>
  <si>
    <t xml:space="preserve">Mode: MW CENTR_PHI  Npts     1  Mon1[  DB]=    1000 *   386  Mon2[CF]=*      1  </t>
  </si>
  <si>
    <t xml:space="preserve">Drv : XPOS=  27.681 YPOS=  -1.660 ZPOS=  54.313 DSTD=   0.000                   </t>
  </si>
  <si>
    <t xml:space="preserve">Run :     4  Seq   4  Rec   4  File L3A:980007  Date 21-SEP-2013 13:53:19.89    </t>
  </si>
  <si>
    <t xml:space="preserve">Mode: MW CENTR_PHI  Npts     1  Mon1[  DB]=    1000 *   463  Mon2[CF]=*      1  </t>
  </si>
  <si>
    <t xml:space="preserve">Drv : XPOS=  27.152 YPOS=  -1.660 ZPOS=  57.575 DSTD=   0.000                   </t>
  </si>
  <si>
    <t xml:space="preserve">Run :     5  Seq   5  Rec   5  File L3A:980007  Date 21-SEP-2013 14:21:56.38    </t>
  </si>
  <si>
    <t xml:space="preserve">Mode: MW CENTR_PHI  Npts     1  Mon1[  DB]=    1000 *   573  Mon2[CF]=*      1  </t>
  </si>
  <si>
    <t xml:space="preserve">Drv : XPOS=  26.584 YPOS=  -1.660 ZPOS=  60.893 DSTD=   0.000                   </t>
  </si>
  <si>
    <t xml:space="preserve">Run :     6  Seq   6  Rec   6  File L3A:980007  Date 21-SEP-2013 14:57:18.06    </t>
  </si>
  <si>
    <t xml:space="preserve">Mode: MW CENTR_PHI  Npts     1  Mon1[  DB]=    1000 *   530  Mon2[CF]=*      1  </t>
  </si>
  <si>
    <t xml:space="preserve">Drv : XPOS=  26.648 YPOS=  -1.660 ZPOS=  64.130 DSTD=   0.000                   </t>
  </si>
  <si>
    <t xml:space="preserve">Run :     7  Seq   7  Rec   7  File L3A:980007  Date 21-SEP-2013 15:30:09.44    </t>
  </si>
  <si>
    <t xml:space="preserve">Mode: MW CENTR_PHI  Npts     1  Mon1[  DB]=    1000 *   431  Mon2[CF]=*      1  </t>
  </si>
  <si>
    <t xml:space="preserve">Drv : XPOS=  26.847 YPOS=  -1.660 ZPOS=  67.590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</si>
  <si>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</si>
  <si>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</si>
  <si>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</si>
  <si>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</si>
  <si>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</si>
  <si>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</si>
  <si>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</si>
  <si>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</si>
  <si>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</si>
  <si>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</si>
  <si>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</si>
  <si>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</si>
  <si>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</si>
  <si>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</si>
  <si>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</si>
  <si>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</si>
  <si>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</si>
  <si>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</si>
  <si>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</si>
  <si>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</si>
  <si>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</si>
  <si>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</si>
  <si>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</si>
  <si>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</si>
  <si>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</si>
  <si>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</si>
  <si>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</si>
  <si>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</si>
  <si>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</si>
  <si>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</si>
  <si>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</si>
  <si>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</si>
  <si>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</si>
  <si>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</si>
  <si>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</si>
  <si>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</si>
  <si>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</si>
  <si>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</si>
  <si>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</si>
  <si>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</si>
  <si>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</si>
  <si>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</si>
  <si>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</si>
  <si>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</si>
  <si>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</si>
  <si>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</si>
  <si>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</si>
  <si>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</si>
  <si>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</si>
  <si>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</si>
  <si>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</si>
  <si>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</si>
  <si>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</si>
  <si>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</si>
  <si>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</si>
  <si>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</si>
  <si>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</si>
  <si>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</si>
  <si>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</si>
  <si>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</si>
  <si>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</si>
  <si>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</si>
  <si>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</si>
  <si>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</si>
  <si>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Tooth</t>
  </si>
  <si>
    <t>DPHI</t>
  </si>
  <si>
    <t>Normal</t>
  </si>
  <si>
    <t>Longitudinal</t>
  </si>
  <si>
    <t xml:space="preserve">Run :     8  Seq   8  Rec   8  File L3A:980007  Date 21-SEP-2013 15:57:36.12    </t>
  </si>
  <si>
    <t xml:space="preserve">Mode: MW CENTR_PHI  Npts     1  Mon1[  DB]=    1000 *   362  Mon2[CF]=*      1  </t>
  </si>
  <si>
    <t xml:space="preserve">Drv : XPOS=  27.262 YPOS=  -1.660 ZPOS=  70.863 DSTD=   0.000                   </t>
  </si>
  <si>
    <t xml:space="preserve">Run :     9  Seq   9  Rec   9  File L3A:980007  Date 21-SEP-2013 16:21:48.71    </t>
  </si>
  <si>
    <t xml:space="preserve">Mode: MW CENTR_PHI  Npts     1  Mon1[  DB]=    1000 *   325  Mon2[CF]=*      1  </t>
  </si>
  <si>
    <t xml:space="preserve">Drv : XPOS=  27.166 YPOS=  -1.660 ZPOS=  74.050 DSTD=   0.000                   </t>
  </si>
  <si>
    <t xml:space="preserve">Run :    10  Seq  10  Rec  10  File L3A:980007  Date 21-SEP-2013 16:42:00.32    </t>
  </si>
  <si>
    <t xml:space="preserve">Mode: MW CENTR_PHI  Npts     1  Mon1[  DB]=    1000 *   339  Mon2[CF]=*      1  </t>
  </si>
  <si>
    <t xml:space="preserve">Drv : XPOS=  26.943 YPOS=  -1.660 ZPOS=  77.353 DSTD=   0.000                   </t>
  </si>
  <si>
    <t xml:space="preserve">Run :    11  Seq  11  Rec  11  File L3A:980007  Date 21-SEP-2013 17:03:15.39    </t>
  </si>
  <si>
    <t xml:space="preserve">Mode: MW CENTR_PHI  Npts     1  Mon1[  DB]=    1000 *   360  Mon2[CF]=*      1  </t>
  </si>
  <si>
    <t xml:space="preserve">Drv : XPOS=  24.737 YPOS=  -1.660 ZPOS= 103.560 DSTD=   0.000                   </t>
  </si>
  <si>
    <t>Run 8</t>
  </si>
  <si>
    <t>Run 9</t>
  </si>
  <si>
    <t>Run 10</t>
  </si>
  <si>
    <t>Run 11</t>
  </si>
  <si>
    <t xml:space="preserve">Run :    12  Seq  12  Rec  12  File L3A:980007  Date 21-SEP-2013 17:25:45.32    </t>
  </si>
  <si>
    <t xml:space="preserve">Mode: MW CENTR_PHI  Npts     1  Mon1[  DB]=    1000 *   349  Mon2[CF]=*      1  </t>
  </si>
  <si>
    <t xml:space="preserve">Drv : XPOS=  30.045 YPOS=  -1.660 ZPOS=  47.623 DSTD=   0.000                   </t>
  </si>
  <si>
    <t xml:space="preserve">Run :    13  Seq  13  Rec  13  File L3A:980007  Date 21-SEP-2013 17:47:39.43    </t>
  </si>
  <si>
    <t xml:space="preserve">Drv : XPOS=  30.113 YPOS=  -1.660 ZPOS=  50.943 DSTD=   0.000                   </t>
  </si>
  <si>
    <t xml:space="preserve">Run :    14  Seq  14  Rec  14  File L3A:980007  Date 21-SEP-2013 18:08:26.96    </t>
  </si>
  <si>
    <t xml:space="preserve">Drv : XPOS=  30.031 YPOS=  -1.660 ZPOS=  54.313 DSTD=   0.000                   </t>
  </si>
  <si>
    <t xml:space="preserve">Run :    15  Seq  15  Rec  15  File L3A:980007  Date 21-SEP-2013 18:32:42.40    </t>
  </si>
  <si>
    <t xml:space="preserve">Drv : XPOS=  29.502 YPOS=  -1.660 ZPOS=  57.575 DSTD=   0.000                   </t>
  </si>
  <si>
    <t>Run 12</t>
  </si>
  <si>
    <t>Run 13</t>
  </si>
  <si>
    <t>Run 14</t>
  </si>
  <si>
    <t>Run 15</t>
  </si>
  <si>
    <t xml:space="preserve">Run :    16  Seq  16  Rec  16  File L3A:980007  Date 21-SEP-2013 19:01:45.13    </t>
  </si>
  <si>
    <t xml:space="preserve">Drv : XPOS=  28.934 YPOS=  -1.660 ZPOS=  60.893 DSTD=   0.000                   </t>
  </si>
  <si>
    <t xml:space="preserve">Run :    17  Seq  17  Rec  17  File L3A:980007  Date 21-SEP-2013 19:33:33.90    </t>
  </si>
  <si>
    <t xml:space="preserve">Mode: MW CENTR_PHI  Npts     1  Mon1[  DB]=    1000 *   500  Mon2[CF]=*      1  </t>
  </si>
  <si>
    <t xml:space="preserve">Drv : XPOS=  28.998 YPOS=  -1.660 ZPOS=  64.130 DSTD=   0.000                   </t>
  </si>
  <si>
    <t>Run 16</t>
  </si>
  <si>
    <t>Run 17</t>
  </si>
  <si>
    <t>Depth = 0.15 mm</t>
  </si>
  <si>
    <t>0.15 mm</t>
  </si>
  <si>
    <t>2.5 mm</t>
  </si>
  <si>
    <t>Squares = longitudinal</t>
  </si>
  <si>
    <t>Circles = normal</t>
  </si>
  <si>
    <t xml:space="preserve">Run :    18  Seq  18  Rec  18  File L3A:980007  Date 21-SEP-2013 20:05:12.92    </t>
  </si>
  <si>
    <t xml:space="preserve">Mode: MW CENTR_PHI  Npts     1  Mon1[  DB]=    1000 *   475  Mon2[CF]=*      1  </t>
  </si>
  <si>
    <t xml:space="preserve">Drv : XPOS=  29.197 YPOS=  -1.660 ZPOS=  67.590 DSTD=   0.000                   </t>
  </si>
  <si>
    <t xml:space="preserve">Run :    19  Seq  19  Rec  19  File L3A:980007  Date 21-SEP-2013 20:37:18.68    </t>
  </si>
  <si>
    <t xml:space="preserve">Drv : XPOS=  29.612 YPOS=  -1.660 ZPOS=  70.863 DSTD=   0.000                   </t>
  </si>
  <si>
    <t xml:space="preserve">Run :    20  Seq  20  Rec  20  File L3A:980007  Date 21-SEP-2013 21:01:07.32    </t>
  </si>
  <si>
    <t xml:space="preserve">Mode: MW CENTR_PHI  Npts     1  Mon1[  DB]=    1000 *   300  Mon2[CF]=*      1  </t>
  </si>
  <si>
    <t xml:space="preserve">Drv : XPOS=  29.516 YPOS=  -1.660 ZPOS=  74.050 DSTD=   0.000                   </t>
  </si>
  <si>
    <t xml:space="preserve">Run :    21  Seq  21  Rec  21  File L3A:980007  Date 21-SEP-2013 21:20:04.18    </t>
  </si>
  <si>
    <t xml:space="preserve">Drv : XPOS=  29.293 YPOS=  -1.660 ZPOS=  77.353 DSTD=   0.000                   </t>
  </si>
  <si>
    <t xml:space="preserve">Run :    22  Seq  22  Rec  22  File L3A:980007  Date 21-SEP-2013 21:38:47.83    </t>
  </si>
  <si>
    <t xml:space="preserve">Mode: MW CENTR_PHI  Npts     1  Mon1[  DB]=    1000 *   330  Mon2[CF]=*      1  </t>
  </si>
  <si>
    <t xml:space="preserve">Drv : XPOS=  27.087 YPOS=  -1.660 ZPOS= 103.560 DSTD=   0.000                   </t>
  </si>
  <si>
    <t xml:space="preserve">Run :    23  Seq  23  Rec  23  File L3A:980007  Date 21-SEP-2013 21:59:18.40    </t>
  </si>
  <si>
    <t xml:space="preserve">Drv : XPOS=  28.596 YPOS=  -1.660 ZPOS=  47.623 DSTD=   0.000                   </t>
  </si>
  <si>
    <t>Run 18</t>
  </si>
  <si>
    <t>Run 19</t>
  </si>
  <si>
    <t>Run 20</t>
  </si>
  <si>
    <t>Run 21</t>
  </si>
  <si>
    <t>Run 22</t>
  </si>
  <si>
    <t>Run 23</t>
  </si>
  <si>
    <t xml:space="preserve">Run :    24  Seq  24  Rec  24  File L3A:980007  Date 21-SEP-2013 22:17:47.35    </t>
  </si>
  <si>
    <t xml:space="preserve">Drv : XPOS=  28.663 YPOS=  -1.660 ZPOS=  50.943 DSTD=   0.000                   </t>
  </si>
  <si>
    <t xml:space="preserve">Run :    25  Seq  25  Rec  25  File L3A:980007  Date 21-SEP-2013 22:35:47.80    </t>
  </si>
  <si>
    <t xml:space="preserve">Drv : XPOS=  28.581 YPOS=  -1.660 ZPOS=  54.313 DSTD=   0.000                   </t>
  </si>
  <si>
    <t xml:space="preserve">Run :    26  Seq  26  Rec  26  File L3A:980007  Date 21-SEP-2013 22:59:33.46    </t>
  </si>
  <si>
    <t xml:space="preserve">Drv : XPOS=  28.052 YPOS=  -1.660 ZPOS=  57.575 DSTD=   0.000                   </t>
  </si>
  <si>
    <t xml:space="preserve">Run :    27  Seq  27  Rec  27  File L3A:980007  Date 21-SEP-2013 23:29:15.26    </t>
  </si>
  <si>
    <t xml:space="preserve">Mode: MW CENTR_PHI  Npts     1  Mon1[  DB]=    1000 *   550  Mon2[CF]=*      1  </t>
  </si>
  <si>
    <t xml:space="preserve">Drv : XPOS=  27.484 YPOS=  -1.660 ZPOS=  60.893 DSTD=   0.000                   </t>
  </si>
  <si>
    <t xml:space="preserve">Run :    28  Seq  28  Rec  28  File L3A:980007  Date 22-SEP-2013 00:04:45.81    </t>
  </si>
  <si>
    <t xml:space="preserve">Drv : XPOS=  27.548 YPOS=  -1.660 ZPOS=  64.130 DSTD=   0.000                   </t>
  </si>
  <si>
    <t xml:space="preserve">Run :    29  Seq  29  Rec  29  File L3A:980007  Date 22-SEP-2013 00:37:02.66    </t>
  </si>
  <si>
    <t xml:space="preserve">Drv : XPOS=  27.747 YPOS=  -1.660 ZPOS=  67.590 DSTD=   0.000                   </t>
  </si>
  <si>
    <t xml:space="preserve">Run :    30  Seq  30  Rec  30  File L3A:980007  Date 22-SEP-2013 01:07:34.28    </t>
  </si>
  <si>
    <t xml:space="preserve">Drv : XPOS=  28.162 YPOS=  -1.660 ZPOS=  70.863 DSTD=   0.000                   </t>
  </si>
  <si>
    <t xml:space="preserve">Run :    31  Seq  31  Rec  31  File L3A:980007  Date 22-SEP-2013 01:30:52.59    </t>
  </si>
  <si>
    <t xml:space="preserve">Drv : XPOS=  28.066 YPOS=  -1.660 ZPOS=  74.050 DSTD=   0.000                   </t>
  </si>
  <si>
    <t xml:space="preserve">Run :    32  Seq  32  Rec  32  File L3A:980007  Date 22-SEP-2013 01:50:15.36    </t>
  </si>
  <si>
    <t xml:space="preserve">Drv : XPOS=  27.843 YPOS=  -1.660 ZPOS=  77.353 DSTD=   0.000                   </t>
  </si>
  <si>
    <t xml:space="preserve">Run :    33  Seq  33  Rec  33  File L3A:980007  Date 22-SEP-2013 02:09:38.26    </t>
  </si>
  <si>
    <t xml:space="preserve">Drv : XPOS=  25.638 YPOS=  -1.660 ZPOS= 103.560 DSTD=   0.000                   </t>
  </si>
  <si>
    <t xml:space="preserve">Run :    34  Seq  34  Rec  34  File L3A:980007  Date 22-SEP-2013 02:30:57.02    </t>
  </si>
  <si>
    <t xml:space="preserve">Drv : XPOS=  27.996 YPOS=  -1.660 ZPOS=  47.623 DSTD=   0.000                   </t>
  </si>
  <si>
    <t xml:space="preserve">Run :    35  Seq  35  Rec  35  File L3A:980007  Date 22-SEP-2013 02:50:21.07    </t>
  </si>
  <si>
    <t xml:space="preserve">Drv : XPOS=  28.063 YPOS=  -1.660 ZPOS=  50.943 DSTD=   0.000                   </t>
  </si>
  <si>
    <t xml:space="preserve">Run :    36  Seq  36  Rec  36  File L3A:980007  Date 22-SEP-2013 03:09:43.13    </t>
  </si>
  <si>
    <t xml:space="preserve">Drv : XPOS=  27.981 YPOS=  -1.660 ZPOS=  54.313 DSTD=   0.000                   </t>
  </si>
  <si>
    <t xml:space="preserve">Run :    37  Seq  37  Rec  37  File L3A:980007  Date 22-SEP-2013 03:34:37.27    </t>
  </si>
  <si>
    <t xml:space="preserve">Drv : XPOS=  27.452 YPOS=  -1.660 ZPOS=  57.575 DSTD=   0.000                   </t>
  </si>
  <si>
    <t xml:space="preserve">Run :    38  Seq  38  Rec  38  File L3A:980007  Date 22-SEP-2013 04:04:12.58    </t>
  </si>
  <si>
    <t xml:space="preserve">Drv : XPOS=  26.884 YPOS=  -1.660 ZPOS=  60.893 DSTD=   0.000                   </t>
  </si>
  <si>
    <t xml:space="preserve">Run :    39  Seq  39  Rec  39  File L3A:980007  Date 22-SEP-2013 04:39:15.60    </t>
  </si>
  <si>
    <t xml:space="preserve">Drv : XPOS=  26.948 YPOS=  -1.660 ZPOS=  64.130 DSTD=   0.000                   </t>
  </si>
  <si>
    <t xml:space="preserve">Run :    40  Seq  40  Rec  40  File L3A:980007  Date 22-SEP-2013 05:11:02.82    </t>
  </si>
  <si>
    <t xml:space="preserve">Drv : XPOS=  27.147 YPOS=  -1.660 ZPOS=  67.590 DSTD=   0.000                   </t>
  </si>
  <si>
    <t xml:space="preserve">Run :    41  Seq  41  Rec  41  File L3A:980007  Date 22-SEP-2013 05:41:16.25    </t>
  </si>
  <si>
    <t xml:space="preserve">Drv : XPOS=  27.562 YPOS=  -1.660 ZPOS=  70.863 DSTD=   0.000                   </t>
  </si>
  <si>
    <t xml:space="preserve">Run :    42  Seq  42  Rec  42  File L3A:980007  Date 22-SEP-2013 06:04:17.86    </t>
  </si>
  <si>
    <t xml:space="preserve">Drv : XPOS=  27.466 YPOS=  -1.660 ZPOS=  74.050 DSTD=   0.000                   </t>
  </si>
  <si>
    <t xml:space="preserve">Run :    43  Seq  43  Rec  43  File L3A:980007  Date 22-SEP-2013 06:23:21.51    </t>
  </si>
  <si>
    <t xml:space="preserve">Drv : XPOS=  27.243 YPOS=  -1.660 ZPOS=  77.353 DSTD=   0.000                   </t>
  </si>
  <si>
    <t xml:space="preserve">Run :    44  Seq  44  Rec  44  File L3A:980007  Date 22-SEP-2013 06:42:30.40    </t>
  </si>
  <si>
    <t xml:space="preserve">Drv : XPOS=  25.038 YPOS=  -1.660 ZPOS= 103.560 DSTD=   0.000                   </t>
  </si>
  <si>
    <t xml:space="preserve">Run :    45  Seq  45  Rec  45  File L3A:980007  Date 22-SEP-2013 07:03:35.08    </t>
  </si>
  <si>
    <t xml:space="preserve">Drv : XPOS=  28.295 YPOS=  -1.660 ZPOS=  47.623 DSTD=   0.000                   </t>
  </si>
  <si>
    <t xml:space="preserve">Run :    46  Seq  46  Rec  46  File L3A:980007  Date 22-SEP-2013 07:22:49.32    </t>
  </si>
  <si>
    <t xml:space="preserve">Drv : XPOS=  28.363 YPOS=  -1.660 ZPOS=  50.943 DSTD=   0.000                   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</si>
  <si>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</si>
  <si>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</si>
  <si>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</si>
  <si>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</si>
  <si>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</si>
  <si>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</si>
  <si>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</si>
  <si>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</si>
  <si>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</si>
  <si>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</si>
  <si>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</si>
  <si>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</si>
  <si>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</si>
  <si>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</si>
  <si>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</si>
  <si>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</si>
  <si>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</si>
  <si>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</si>
  <si>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</si>
  <si>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</si>
  <si>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</si>
  <si>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</si>
  <si>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</si>
  <si>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 xml:space="preserve">Run :    47  Seq  47  Rec  47  File L3A:980007  Date 22-SEP-2013 07:41:55.68    </t>
  </si>
  <si>
    <t xml:space="preserve">Drv : XPOS=  28.281 YPOS=  -1.660 ZPOS=  54.313 DSTD=   0.000                   </t>
  </si>
  <si>
    <t xml:space="preserve">Run :    48  Seq  48  Rec  48  File L3A:980007  Date 22-SEP-2013 08:06:26.24    </t>
  </si>
  <si>
    <t xml:space="preserve">Drv : XPOS=  27.752 YPOS=  -1.660 ZPOS=  57.575 DSTD=   0.000                   </t>
  </si>
  <si>
    <t>Run 47</t>
  </si>
  <si>
    <t>Run 48</t>
  </si>
  <si>
    <t>Average</t>
  </si>
  <si>
    <t>Baseplate</t>
  </si>
  <si>
    <t>Weld</t>
  </si>
  <si>
    <t xml:space="preserve">Run :    49  Seq   1  Rec  11  File L3A:980007  Date 22-SEP-2013 09:46:11.10    </t>
  </si>
  <si>
    <t>Run 49</t>
  </si>
  <si>
    <t>X-AXIS</t>
  </si>
  <si>
    <t>Y-AXIS</t>
  </si>
  <si>
    <t>X-centre</t>
  </si>
  <si>
    <t>Y-Wall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</si>
</sst>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0" fillId="33" borderId="0" xfId="0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66" fontId="0" fillId="33" borderId="0" xfId="0" applyNumberFormat="1" applyFill="1" applyAlignment="1">
      <alignment horizontal="center"/>
    </xf>
    <xf numFmtId="0" fontId="16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'980007'!$E$19:$E$50</c:f>
              <c:numCache>
                <c:formatCode>General</c:formatCode>
                <c:ptCount val="32"/>
                <c:pt idx="0">
                  <c:v>1401</c:v>
                </c:pt>
                <c:pt idx="1">
                  <c:v>1674</c:v>
                </c:pt>
                <c:pt idx="2">
                  <c:v>1807</c:v>
                </c:pt>
                <c:pt idx="3">
                  <c:v>1850</c:v>
                </c:pt>
                <c:pt idx="4">
                  <c:v>1941</c:v>
                </c:pt>
                <c:pt idx="5">
                  <c:v>1878</c:v>
                </c:pt>
                <c:pt idx="6">
                  <c:v>2040</c:v>
                </c:pt>
                <c:pt idx="7">
                  <c:v>2080</c:v>
                </c:pt>
                <c:pt idx="8">
                  <c:v>2406</c:v>
                </c:pt>
                <c:pt idx="9">
                  <c:v>2905</c:v>
                </c:pt>
                <c:pt idx="10">
                  <c:v>3404</c:v>
                </c:pt>
                <c:pt idx="11">
                  <c:v>3995</c:v>
                </c:pt>
                <c:pt idx="12">
                  <c:v>5063</c:v>
                </c:pt>
                <c:pt idx="13">
                  <c:v>6229</c:v>
                </c:pt>
                <c:pt idx="14">
                  <c:v>7440</c:v>
                </c:pt>
                <c:pt idx="15">
                  <c:v>7438</c:v>
                </c:pt>
                <c:pt idx="16">
                  <c:v>7014</c:v>
                </c:pt>
                <c:pt idx="17">
                  <c:v>5764</c:v>
                </c:pt>
                <c:pt idx="18">
                  <c:v>4744</c:v>
                </c:pt>
                <c:pt idx="19">
                  <c:v>3883</c:v>
                </c:pt>
                <c:pt idx="20">
                  <c:v>3245</c:v>
                </c:pt>
                <c:pt idx="21">
                  <c:v>2857</c:v>
                </c:pt>
                <c:pt idx="22">
                  <c:v>2641</c:v>
                </c:pt>
                <c:pt idx="23">
                  <c:v>2289</c:v>
                </c:pt>
                <c:pt idx="24">
                  <c:v>2224</c:v>
                </c:pt>
                <c:pt idx="25">
                  <c:v>2100</c:v>
                </c:pt>
                <c:pt idx="26">
                  <c:v>2010</c:v>
                </c:pt>
                <c:pt idx="27">
                  <c:v>1961</c:v>
                </c:pt>
                <c:pt idx="28">
                  <c:v>1915</c:v>
                </c:pt>
                <c:pt idx="29">
                  <c:v>1823</c:v>
                </c:pt>
                <c:pt idx="30">
                  <c:v>1812</c:v>
                </c:pt>
                <c:pt idx="31">
                  <c:v>1826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'980007'!$F$19:$F$50</c:f>
              <c:numCache>
                <c:formatCode>0</c:formatCode>
                <c:ptCount val="32"/>
                <c:pt idx="0">
                  <c:v>1876.1561271293483</c:v>
                </c:pt>
                <c:pt idx="1">
                  <c:v>1876.3680255805157</c:v>
                </c:pt>
                <c:pt idx="2">
                  <c:v>1877.2105065902044</c:v>
                </c:pt>
                <c:pt idx="3">
                  <c:v>1880.0088862127614</c:v>
                </c:pt>
                <c:pt idx="4">
                  <c:v>1888.4788928016537</c:v>
                </c:pt>
                <c:pt idx="5">
                  <c:v>1909.6622231451067</c:v>
                </c:pt>
                <c:pt idx="6">
                  <c:v>1964.1144219492694</c:v>
                </c:pt>
                <c:pt idx="7">
                  <c:v>2089.0493309167023</c:v>
                </c:pt>
                <c:pt idx="8">
                  <c:v>2338.8445816882568</c:v>
                </c:pt>
                <c:pt idx="9">
                  <c:v>2774.4767688092488</c:v>
                </c:pt>
                <c:pt idx="10">
                  <c:v>3411.2708985049644</c:v>
                </c:pt>
                <c:pt idx="11">
                  <c:v>4300.4317554997715</c:v>
                </c:pt>
                <c:pt idx="12">
                  <c:v>5312.1710050699485</c:v>
                </c:pt>
                <c:pt idx="13">
                  <c:v>6221.3201159955343</c:v>
                </c:pt>
                <c:pt idx="14">
                  <c:v>6912.6002469479499</c:v>
                </c:pt>
                <c:pt idx="15">
                  <c:v>7128.6299447781012</c:v>
                </c:pt>
                <c:pt idx="16">
                  <c:v>6796.1812105191848</c:v>
                </c:pt>
                <c:pt idx="17">
                  <c:v>6023.597693191613</c:v>
                </c:pt>
                <c:pt idx="18">
                  <c:v>5103.18784918649</c:v>
                </c:pt>
                <c:pt idx="19">
                  <c:v>4113.5559894557882</c:v>
                </c:pt>
                <c:pt idx="20">
                  <c:v>3264.2797180785851</c:v>
                </c:pt>
                <c:pt idx="21">
                  <c:v>2655.3897003662391</c:v>
                </c:pt>
                <c:pt idx="22">
                  <c:v>2257.9585013334499</c:v>
                </c:pt>
                <c:pt idx="23">
                  <c:v>2046.9704756836788</c:v>
                </c:pt>
                <c:pt idx="24">
                  <c:v>1950.0868066982803</c:v>
                </c:pt>
                <c:pt idx="25">
                  <c:v>1905.871200066953</c:v>
                </c:pt>
                <c:pt idx="26">
                  <c:v>1886.1243395590818</c:v>
                </c:pt>
                <c:pt idx="27">
                  <c:v>1878.943326370209</c:v>
                </c:pt>
                <c:pt idx="28">
                  <c:v>1876.9530353197435</c:v>
                </c:pt>
                <c:pt idx="29">
                  <c:v>1876.2889360205913</c:v>
                </c:pt>
                <c:pt idx="30">
                  <c:v>1876.1338653546941</c:v>
                </c:pt>
                <c:pt idx="31">
                  <c:v>1876.0980320590936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215360"/>
        <c:axId val="195216896"/>
      </c:scatterChart>
      <c:valAx>
        <c:axId val="195215360"/>
        <c:scaling>
          <c:orientation val="minMax"/>
        </c:scaling>
        <c:axPos val="b"/>
        <c:numFmt formatCode="General" sourceLinked="1"/>
        <c:tickLblPos val="nextTo"/>
        <c:crossAx val="195216896"/>
        <c:crosses val="autoZero"/>
        <c:crossBetween val="midCat"/>
      </c:valAx>
      <c:valAx>
        <c:axId val="195216896"/>
        <c:scaling>
          <c:orientation val="minMax"/>
        </c:scaling>
        <c:axPos val="l"/>
        <c:majorGridlines/>
        <c:numFmt formatCode="General" sourceLinked="1"/>
        <c:tickLblPos val="nextTo"/>
        <c:crossAx val="195215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'980007'!$E$469:$E$500</c:f>
              <c:numCache>
                <c:formatCode>General</c:formatCode>
                <c:ptCount val="32"/>
                <c:pt idx="0">
                  <c:v>72</c:v>
                </c:pt>
                <c:pt idx="1">
                  <c:v>111</c:v>
                </c:pt>
                <c:pt idx="2">
                  <c:v>119</c:v>
                </c:pt>
                <c:pt idx="3">
                  <c:v>130</c:v>
                </c:pt>
                <c:pt idx="4">
                  <c:v>120</c:v>
                </c:pt>
                <c:pt idx="5">
                  <c:v>138</c:v>
                </c:pt>
                <c:pt idx="6">
                  <c:v>125</c:v>
                </c:pt>
                <c:pt idx="7">
                  <c:v>139</c:v>
                </c:pt>
                <c:pt idx="8">
                  <c:v>152</c:v>
                </c:pt>
                <c:pt idx="9">
                  <c:v>209</c:v>
                </c:pt>
                <c:pt idx="10">
                  <c:v>221</c:v>
                </c:pt>
                <c:pt idx="11">
                  <c:v>238</c:v>
                </c:pt>
                <c:pt idx="12">
                  <c:v>337</c:v>
                </c:pt>
                <c:pt idx="13">
                  <c:v>427</c:v>
                </c:pt>
                <c:pt idx="14">
                  <c:v>522</c:v>
                </c:pt>
                <c:pt idx="15">
                  <c:v>511</c:v>
                </c:pt>
                <c:pt idx="16">
                  <c:v>474</c:v>
                </c:pt>
                <c:pt idx="17">
                  <c:v>368</c:v>
                </c:pt>
                <c:pt idx="18">
                  <c:v>326</c:v>
                </c:pt>
                <c:pt idx="19">
                  <c:v>271</c:v>
                </c:pt>
                <c:pt idx="20">
                  <c:v>207</c:v>
                </c:pt>
                <c:pt idx="21">
                  <c:v>183</c:v>
                </c:pt>
                <c:pt idx="22">
                  <c:v>168</c:v>
                </c:pt>
                <c:pt idx="23">
                  <c:v>144</c:v>
                </c:pt>
                <c:pt idx="24">
                  <c:v>162</c:v>
                </c:pt>
                <c:pt idx="25">
                  <c:v>141</c:v>
                </c:pt>
                <c:pt idx="26">
                  <c:v>130</c:v>
                </c:pt>
                <c:pt idx="27">
                  <c:v>149</c:v>
                </c:pt>
                <c:pt idx="28">
                  <c:v>129</c:v>
                </c:pt>
                <c:pt idx="29">
                  <c:v>120</c:v>
                </c:pt>
                <c:pt idx="30">
                  <c:v>131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'980007'!$F$469:$F$500</c:f>
              <c:numCache>
                <c:formatCode>0</c:formatCode>
                <c:ptCount val="32"/>
                <c:pt idx="0">
                  <c:v>123.87539618271576</c:v>
                </c:pt>
                <c:pt idx="1">
                  <c:v>123.88218418906563</c:v>
                </c:pt>
                <c:pt idx="2">
                  <c:v>123.91236483674928</c:v>
                </c:pt>
                <c:pt idx="3">
                  <c:v>124.02355241659964</c:v>
                </c:pt>
                <c:pt idx="4">
                  <c:v>124.39364593891172</c:v>
                </c:pt>
                <c:pt idx="5">
                  <c:v>125.40080334274502</c:v>
                </c:pt>
                <c:pt idx="6">
                  <c:v>128.20246590564756</c:v>
                </c:pt>
                <c:pt idx="7">
                  <c:v>135.12533609352928</c:v>
                </c:pt>
                <c:pt idx="8">
                  <c:v>149.92181248178596</c:v>
                </c:pt>
                <c:pt idx="9">
                  <c:v>177.27556743953502</c:v>
                </c:pt>
                <c:pt idx="10">
                  <c:v>219.27102166557381</c:v>
                </c:pt>
                <c:pt idx="11">
                  <c:v>280.41295179844525</c:v>
                </c:pt>
                <c:pt idx="12">
                  <c:v>352.4663731528405</c:v>
                </c:pt>
                <c:pt idx="13">
                  <c:v>419.027818055468</c:v>
                </c:pt>
                <c:pt idx="14">
                  <c:v>470.86032687854026</c:v>
                </c:pt>
                <c:pt idx="15">
                  <c:v>487.89000142432309</c:v>
                </c:pt>
                <c:pt idx="16">
                  <c:v>464.0040674464866</c:v>
                </c:pt>
                <c:pt idx="17">
                  <c:v>407.52769585687412</c:v>
                </c:pt>
                <c:pt idx="18">
                  <c:v>340.81070028247956</c:v>
                </c:pt>
                <c:pt idx="19">
                  <c:v>270.41144637855189</c:v>
                </c:pt>
                <c:pt idx="20">
                  <c:v>211.68674088106712</c:v>
                </c:pt>
                <c:pt idx="21">
                  <c:v>171.1152779714792</c:v>
                </c:pt>
                <c:pt idx="22">
                  <c:v>145.82568538646774</c:v>
                </c:pt>
                <c:pt idx="23">
                  <c:v>133.12233240810724</c:v>
                </c:pt>
                <c:pt idx="24">
                  <c:v>127.63394145325961</c:v>
                </c:pt>
                <c:pt idx="25">
                  <c:v>125.28638317412424</c:v>
                </c:pt>
                <c:pt idx="26">
                  <c:v>124.31192134703585</c:v>
                </c:pt>
                <c:pt idx="27">
                  <c:v>123.98686723343356</c:v>
                </c:pt>
                <c:pt idx="28">
                  <c:v>123.90486559877446</c:v>
                </c:pt>
                <c:pt idx="29">
                  <c:v>123.88002658221863</c:v>
                </c:pt>
                <c:pt idx="30">
                  <c:v>123.87483994588459</c:v>
                </c:pt>
                <c:pt idx="31">
                  <c:v>123.87377034038383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849664"/>
        <c:axId val="198851200"/>
      </c:scatterChart>
      <c:valAx>
        <c:axId val="198849664"/>
        <c:scaling>
          <c:orientation val="minMax"/>
        </c:scaling>
        <c:axPos val="b"/>
        <c:numFmt formatCode="General" sourceLinked="1"/>
        <c:tickLblPos val="nextTo"/>
        <c:crossAx val="198851200"/>
        <c:crosses val="autoZero"/>
        <c:crossBetween val="midCat"/>
      </c:valAx>
      <c:valAx>
        <c:axId val="198851200"/>
        <c:scaling>
          <c:orientation val="minMax"/>
        </c:scaling>
        <c:axPos val="l"/>
        <c:majorGridlines/>
        <c:numFmt formatCode="General" sourceLinked="1"/>
        <c:tickLblPos val="nextTo"/>
        <c:crossAx val="198849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'980007'!$E$519:$E$550</c:f>
              <c:numCache>
                <c:formatCode>General</c:formatCode>
                <c:ptCount val="32"/>
                <c:pt idx="0">
                  <c:v>112</c:v>
                </c:pt>
                <c:pt idx="1">
                  <c:v>118</c:v>
                </c:pt>
                <c:pt idx="2">
                  <c:v>117</c:v>
                </c:pt>
                <c:pt idx="3">
                  <c:v>139</c:v>
                </c:pt>
                <c:pt idx="4">
                  <c:v>144</c:v>
                </c:pt>
                <c:pt idx="5">
                  <c:v>130</c:v>
                </c:pt>
                <c:pt idx="6">
                  <c:v>150</c:v>
                </c:pt>
                <c:pt idx="7">
                  <c:v>148</c:v>
                </c:pt>
                <c:pt idx="8">
                  <c:v>148</c:v>
                </c:pt>
                <c:pt idx="9">
                  <c:v>219</c:v>
                </c:pt>
                <c:pt idx="10">
                  <c:v>232</c:v>
                </c:pt>
                <c:pt idx="11">
                  <c:v>290</c:v>
                </c:pt>
                <c:pt idx="12">
                  <c:v>372</c:v>
                </c:pt>
                <c:pt idx="13">
                  <c:v>419</c:v>
                </c:pt>
                <c:pt idx="14">
                  <c:v>443</c:v>
                </c:pt>
                <c:pt idx="15">
                  <c:v>475</c:v>
                </c:pt>
                <c:pt idx="16">
                  <c:v>392</c:v>
                </c:pt>
                <c:pt idx="17">
                  <c:v>375</c:v>
                </c:pt>
                <c:pt idx="18">
                  <c:v>279</c:v>
                </c:pt>
                <c:pt idx="19">
                  <c:v>249</c:v>
                </c:pt>
                <c:pt idx="20">
                  <c:v>179</c:v>
                </c:pt>
                <c:pt idx="21">
                  <c:v>188</c:v>
                </c:pt>
                <c:pt idx="22">
                  <c:v>166</c:v>
                </c:pt>
                <c:pt idx="23">
                  <c:v>174</c:v>
                </c:pt>
                <c:pt idx="24">
                  <c:v>157</c:v>
                </c:pt>
                <c:pt idx="25">
                  <c:v>127</c:v>
                </c:pt>
                <c:pt idx="26">
                  <c:v>139</c:v>
                </c:pt>
                <c:pt idx="27">
                  <c:v>170</c:v>
                </c:pt>
                <c:pt idx="28">
                  <c:v>140</c:v>
                </c:pt>
                <c:pt idx="29">
                  <c:v>131</c:v>
                </c:pt>
                <c:pt idx="30">
                  <c:v>120</c:v>
                </c:pt>
                <c:pt idx="31">
                  <c:v>132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'980007'!$F$519:$F$550</c:f>
              <c:numCache>
                <c:formatCode>0</c:formatCode>
                <c:ptCount val="32"/>
                <c:pt idx="0">
                  <c:v>134.39073533320558</c:v>
                </c:pt>
                <c:pt idx="1">
                  <c:v>134.40489587699429</c:v>
                </c:pt>
                <c:pt idx="2">
                  <c:v>134.46260884517866</c:v>
                </c:pt>
                <c:pt idx="3">
                  <c:v>134.65807215962897</c:v>
                </c:pt>
                <c:pt idx="4">
                  <c:v>135.25802586491565</c:v>
                </c:pt>
                <c:pt idx="5">
                  <c:v>136.77116467803003</c:v>
                </c:pt>
                <c:pt idx="6">
                  <c:v>140.6731155745149</c:v>
                </c:pt>
                <c:pt idx="7">
                  <c:v>149.60163981012164</c:v>
                </c:pt>
                <c:pt idx="8">
                  <c:v>167.28699627275688</c:v>
                </c:pt>
                <c:pt idx="9">
                  <c:v>197.61929791255596</c:v>
                </c:pt>
                <c:pt idx="10">
                  <c:v>240.88592474545243</c:v>
                </c:pt>
                <c:pt idx="11">
                  <c:v>299.2025815431756</c:v>
                </c:pt>
                <c:pt idx="12">
                  <c:v>362.17889355173901</c:v>
                </c:pt>
                <c:pt idx="13">
                  <c:v>414.3433551878669</c:v>
                </c:pt>
                <c:pt idx="14">
                  <c:v>447.58665122867887</c:v>
                </c:pt>
                <c:pt idx="15">
                  <c:v>447.90170963457859</c:v>
                </c:pt>
                <c:pt idx="16">
                  <c:v>414.77901395509548</c:v>
                </c:pt>
                <c:pt idx="17">
                  <c:v>358.97849470462188</c:v>
                </c:pt>
                <c:pt idx="18">
                  <c:v>300.33500108894549</c:v>
                </c:pt>
                <c:pt idx="19">
                  <c:v>242.74947647622778</c:v>
                </c:pt>
                <c:pt idx="20">
                  <c:v>197.31416659628161</c:v>
                </c:pt>
                <c:pt idx="21">
                  <c:v>167.30127616747748</c:v>
                </c:pt>
                <c:pt idx="22">
                  <c:v>149.28641833605369</c:v>
                </c:pt>
                <c:pt idx="23">
                  <c:v>140.52537782829407</c:v>
                </c:pt>
                <c:pt idx="24">
                  <c:v>136.8382733920227</c:v>
                </c:pt>
                <c:pt idx="25">
                  <c:v>135.29394903559768</c:v>
                </c:pt>
                <c:pt idx="26">
                  <c:v>134.66425536015097</c:v>
                </c:pt>
                <c:pt idx="27">
                  <c:v>134.45743922146889</c:v>
                </c:pt>
                <c:pt idx="28">
                  <c:v>134.40588443582436</c:v>
                </c:pt>
                <c:pt idx="29">
                  <c:v>134.39039303042765</c:v>
                </c:pt>
                <c:pt idx="30">
                  <c:v>134.38717545189584</c:v>
                </c:pt>
                <c:pt idx="31">
                  <c:v>134.38651317084393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885376"/>
        <c:axId val="198886912"/>
      </c:scatterChart>
      <c:valAx>
        <c:axId val="198885376"/>
        <c:scaling>
          <c:orientation val="minMax"/>
        </c:scaling>
        <c:axPos val="b"/>
        <c:numFmt formatCode="General" sourceLinked="1"/>
        <c:tickLblPos val="nextTo"/>
        <c:crossAx val="198886912"/>
        <c:crosses val="autoZero"/>
        <c:crossBetween val="midCat"/>
      </c:valAx>
      <c:valAx>
        <c:axId val="198886912"/>
        <c:scaling>
          <c:orientation val="minMax"/>
        </c:scaling>
        <c:axPos val="l"/>
        <c:majorGridlines/>
        <c:numFmt formatCode="General" sourceLinked="1"/>
        <c:tickLblPos val="nextTo"/>
        <c:crossAx val="198885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'980007'!$E$569:$E$600</c:f>
              <c:numCache>
                <c:formatCode>General</c:formatCode>
                <c:ptCount val="32"/>
                <c:pt idx="0">
                  <c:v>109</c:v>
                </c:pt>
                <c:pt idx="1">
                  <c:v>116</c:v>
                </c:pt>
                <c:pt idx="2">
                  <c:v>121</c:v>
                </c:pt>
                <c:pt idx="3">
                  <c:v>146</c:v>
                </c:pt>
                <c:pt idx="4">
                  <c:v>134</c:v>
                </c:pt>
                <c:pt idx="5">
                  <c:v>140</c:v>
                </c:pt>
                <c:pt idx="6">
                  <c:v>136</c:v>
                </c:pt>
                <c:pt idx="7">
                  <c:v>137</c:v>
                </c:pt>
                <c:pt idx="8">
                  <c:v>161</c:v>
                </c:pt>
                <c:pt idx="9">
                  <c:v>209</c:v>
                </c:pt>
                <c:pt idx="10">
                  <c:v>214</c:v>
                </c:pt>
                <c:pt idx="11">
                  <c:v>260</c:v>
                </c:pt>
                <c:pt idx="12">
                  <c:v>349</c:v>
                </c:pt>
                <c:pt idx="13">
                  <c:v>353</c:v>
                </c:pt>
                <c:pt idx="14">
                  <c:v>441</c:v>
                </c:pt>
                <c:pt idx="15">
                  <c:v>515</c:v>
                </c:pt>
                <c:pt idx="16">
                  <c:v>451</c:v>
                </c:pt>
                <c:pt idx="17">
                  <c:v>405</c:v>
                </c:pt>
                <c:pt idx="18">
                  <c:v>369</c:v>
                </c:pt>
                <c:pt idx="19">
                  <c:v>302</c:v>
                </c:pt>
                <c:pt idx="20">
                  <c:v>239</c:v>
                </c:pt>
                <c:pt idx="21">
                  <c:v>207</c:v>
                </c:pt>
                <c:pt idx="22">
                  <c:v>215</c:v>
                </c:pt>
                <c:pt idx="23">
                  <c:v>185</c:v>
                </c:pt>
                <c:pt idx="24">
                  <c:v>168</c:v>
                </c:pt>
                <c:pt idx="25">
                  <c:v>166</c:v>
                </c:pt>
                <c:pt idx="26">
                  <c:v>148</c:v>
                </c:pt>
                <c:pt idx="27">
                  <c:v>175</c:v>
                </c:pt>
                <c:pt idx="28">
                  <c:v>128</c:v>
                </c:pt>
                <c:pt idx="29">
                  <c:v>151</c:v>
                </c:pt>
                <c:pt idx="30">
                  <c:v>131</c:v>
                </c:pt>
                <c:pt idx="31">
                  <c:v>148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'980007'!$F$569:$F$600</c:f>
              <c:numCache>
                <c:formatCode>0</c:formatCode>
                <c:ptCount val="32"/>
                <c:pt idx="0">
                  <c:v>137.45226773623438</c:v>
                </c:pt>
                <c:pt idx="1">
                  <c:v>137.47391611284073</c:v>
                </c:pt>
                <c:pt idx="2">
                  <c:v>137.55015592972833</c:v>
                </c:pt>
                <c:pt idx="3">
                  <c:v>137.77732801552878</c:v>
                </c:pt>
                <c:pt idx="4">
                  <c:v>138.4023775713429</c:v>
                </c:pt>
                <c:pt idx="5">
                  <c:v>139.84495645272244</c:v>
                </c:pt>
                <c:pt idx="6">
                  <c:v>143.30301031213591</c:v>
                </c:pt>
                <c:pt idx="7">
                  <c:v>150.78019167299081</c:v>
                </c:pt>
                <c:pt idx="8">
                  <c:v>165.06186189863843</c:v>
                </c:pt>
                <c:pt idx="9">
                  <c:v>189.21692304861548</c:v>
                </c:pt>
                <c:pt idx="10">
                  <c:v>224.02007671808087</c:v>
                </c:pt>
                <c:pt idx="11">
                  <c:v>272.76813558532677</c:v>
                </c:pt>
                <c:pt idx="12">
                  <c:v>329.68493630925161</c:v>
                </c:pt>
                <c:pt idx="13">
                  <c:v>383.88936570566824</c:v>
                </c:pt>
                <c:pt idx="14">
                  <c:v>430.85102275702656</c:v>
                </c:pt>
                <c:pt idx="15">
                  <c:v>455.86858133586918</c:v>
                </c:pt>
                <c:pt idx="16">
                  <c:v>451.851769885679</c:v>
                </c:pt>
                <c:pt idx="17">
                  <c:v>420.26221047774408</c:v>
                </c:pt>
                <c:pt idx="18">
                  <c:v>373.70292955834083</c:v>
                </c:pt>
                <c:pt idx="19">
                  <c:v>316.2422244257981</c:v>
                </c:pt>
                <c:pt idx="20">
                  <c:v>260.24510060216949</c:v>
                </c:pt>
                <c:pt idx="21">
                  <c:v>214.64805629258962</c:v>
                </c:pt>
                <c:pt idx="22">
                  <c:v>180.59044364936466</c:v>
                </c:pt>
                <c:pt idx="23">
                  <c:v>159.6791548321014</c:v>
                </c:pt>
                <c:pt idx="24">
                  <c:v>148.53771826998658</c:v>
                </c:pt>
                <c:pt idx="25">
                  <c:v>142.62966816268951</c:v>
                </c:pt>
                <c:pt idx="26">
                  <c:v>139.52437822055913</c:v>
                </c:pt>
                <c:pt idx="27">
                  <c:v>138.16472990026796</c:v>
                </c:pt>
                <c:pt idx="28">
                  <c:v>137.70637047677664</c:v>
                </c:pt>
                <c:pt idx="29">
                  <c:v>137.52001350420483</c:v>
                </c:pt>
                <c:pt idx="30">
                  <c:v>137.46563098732872</c:v>
                </c:pt>
                <c:pt idx="31">
                  <c:v>137.44992386023483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006848"/>
        <c:axId val="199012736"/>
      </c:scatterChart>
      <c:valAx>
        <c:axId val="199006848"/>
        <c:scaling>
          <c:orientation val="minMax"/>
        </c:scaling>
        <c:axPos val="b"/>
        <c:numFmt formatCode="General" sourceLinked="1"/>
        <c:tickLblPos val="nextTo"/>
        <c:crossAx val="199012736"/>
        <c:crosses val="autoZero"/>
        <c:crossBetween val="midCat"/>
      </c:valAx>
      <c:valAx>
        <c:axId val="199012736"/>
        <c:scaling>
          <c:orientation val="minMax"/>
        </c:scaling>
        <c:axPos val="l"/>
        <c:majorGridlines/>
        <c:numFmt formatCode="General" sourceLinked="1"/>
        <c:tickLblPos val="nextTo"/>
        <c:crossAx val="199006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'980007'!$E$619:$E$650</c:f>
              <c:numCache>
                <c:formatCode>General</c:formatCode>
                <c:ptCount val="32"/>
                <c:pt idx="0">
                  <c:v>83</c:v>
                </c:pt>
                <c:pt idx="1">
                  <c:v>140</c:v>
                </c:pt>
                <c:pt idx="2">
                  <c:v>130</c:v>
                </c:pt>
                <c:pt idx="3">
                  <c:v>134</c:v>
                </c:pt>
                <c:pt idx="4">
                  <c:v>138</c:v>
                </c:pt>
                <c:pt idx="5">
                  <c:v>126</c:v>
                </c:pt>
                <c:pt idx="6">
                  <c:v>134</c:v>
                </c:pt>
                <c:pt idx="7">
                  <c:v>166</c:v>
                </c:pt>
                <c:pt idx="8">
                  <c:v>151</c:v>
                </c:pt>
                <c:pt idx="9">
                  <c:v>179</c:v>
                </c:pt>
                <c:pt idx="10">
                  <c:v>193</c:v>
                </c:pt>
                <c:pt idx="11">
                  <c:v>284</c:v>
                </c:pt>
                <c:pt idx="12">
                  <c:v>350</c:v>
                </c:pt>
                <c:pt idx="13">
                  <c:v>416</c:v>
                </c:pt>
                <c:pt idx="14">
                  <c:v>444</c:v>
                </c:pt>
                <c:pt idx="15">
                  <c:v>445</c:v>
                </c:pt>
                <c:pt idx="16">
                  <c:v>465</c:v>
                </c:pt>
                <c:pt idx="17">
                  <c:v>324</c:v>
                </c:pt>
                <c:pt idx="18">
                  <c:v>315</c:v>
                </c:pt>
                <c:pt idx="19">
                  <c:v>260</c:v>
                </c:pt>
                <c:pt idx="20">
                  <c:v>226</c:v>
                </c:pt>
                <c:pt idx="21">
                  <c:v>187</c:v>
                </c:pt>
                <c:pt idx="22">
                  <c:v>200</c:v>
                </c:pt>
                <c:pt idx="23">
                  <c:v>175</c:v>
                </c:pt>
                <c:pt idx="24">
                  <c:v>167</c:v>
                </c:pt>
                <c:pt idx="25">
                  <c:v>149</c:v>
                </c:pt>
                <c:pt idx="26">
                  <c:v>150</c:v>
                </c:pt>
                <c:pt idx="27">
                  <c:v>138</c:v>
                </c:pt>
                <c:pt idx="28">
                  <c:v>150</c:v>
                </c:pt>
                <c:pt idx="29">
                  <c:v>125</c:v>
                </c:pt>
                <c:pt idx="30">
                  <c:v>160</c:v>
                </c:pt>
                <c:pt idx="31">
                  <c:v>131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'980007'!$F$619:$F$650</c:f>
              <c:numCache>
                <c:formatCode>0</c:formatCode>
                <c:ptCount val="32"/>
                <c:pt idx="0">
                  <c:v>135.44339106194516</c:v>
                </c:pt>
                <c:pt idx="1">
                  <c:v>135.45446920078254</c:v>
                </c:pt>
                <c:pt idx="2">
                  <c:v>135.49926491892779</c:v>
                </c:pt>
                <c:pt idx="3">
                  <c:v>135.65041746059353</c:v>
                </c:pt>
                <c:pt idx="4">
                  <c:v>136.11460734916412</c:v>
                </c:pt>
                <c:pt idx="5">
                  <c:v>137.29070629001475</c:v>
                </c:pt>
                <c:pt idx="6">
                  <c:v>140.35108619828932</c:v>
                </c:pt>
                <c:pt idx="7">
                  <c:v>147.45473096776033</c:v>
                </c:pt>
                <c:pt idx="8">
                  <c:v>161.80882775866212</c:v>
                </c:pt>
                <c:pt idx="9">
                  <c:v>187.07865918490674</c:v>
                </c:pt>
                <c:pt idx="10">
                  <c:v>224.31912185729439</c:v>
                </c:pt>
                <c:pt idx="11">
                  <c:v>276.69507695360454</c:v>
                </c:pt>
                <c:pt idx="12">
                  <c:v>336.67999552082625</c:v>
                </c:pt>
                <c:pt idx="13">
                  <c:v>390.89969701515764</c:v>
                </c:pt>
                <c:pt idx="14">
                  <c:v>432.40768850853095</c:v>
                </c:pt>
                <c:pt idx="15">
                  <c:v>445.68951991556276</c:v>
                </c:pt>
                <c:pt idx="16">
                  <c:v>426.21449536764919</c:v>
                </c:pt>
                <c:pt idx="17">
                  <c:v>380.40019561200523</c:v>
                </c:pt>
                <c:pt idx="18">
                  <c:v>325.7290177446161</c:v>
                </c:pt>
                <c:pt idx="19">
                  <c:v>267.00054646448507</c:v>
                </c:pt>
                <c:pt idx="20">
                  <c:v>216.73361049774508</c:v>
                </c:pt>
                <c:pt idx="21">
                  <c:v>180.84049125938719</c:v>
                </c:pt>
                <c:pt idx="22">
                  <c:v>157.53953101802875</c:v>
                </c:pt>
                <c:pt idx="23">
                  <c:v>145.25341868398905</c:v>
                </c:pt>
                <c:pt idx="24">
                  <c:v>139.65500112529531</c:v>
                </c:pt>
                <c:pt idx="25">
                  <c:v>137.12120655738627</c:v>
                </c:pt>
                <c:pt idx="26">
                  <c:v>136.00033839237003</c:v>
                </c:pt>
                <c:pt idx="27">
                  <c:v>135.5973363886803</c:v>
                </c:pt>
                <c:pt idx="28">
                  <c:v>135.48702482019948</c:v>
                </c:pt>
                <c:pt idx="29">
                  <c:v>135.45069002421906</c:v>
                </c:pt>
                <c:pt idx="30">
                  <c:v>135.44233202313845</c:v>
                </c:pt>
                <c:pt idx="31">
                  <c:v>135.44043009954009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063040"/>
        <c:axId val="199064576"/>
      </c:scatterChart>
      <c:valAx>
        <c:axId val="199063040"/>
        <c:scaling>
          <c:orientation val="minMax"/>
        </c:scaling>
        <c:axPos val="b"/>
        <c:numFmt formatCode="General" sourceLinked="1"/>
        <c:tickLblPos val="nextTo"/>
        <c:crossAx val="199064576"/>
        <c:crosses val="autoZero"/>
        <c:crossBetween val="midCat"/>
      </c:valAx>
      <c:valAx>
        <c:axId val="199064576"/>
        <c:scaling>
          <c:orientation val="minMax"/>
        </c:scaling>
        <c:axPos val="l"/>
        <c:majorGridlines/>
        <c:numFmt formatCode="General" sourceLinked="1"/>
        <c:tickLblPos val="nextTo"/>
        <c:crossAx val="199063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'980007'!$E$669:$E$700</c:f>
              <c:numCache>
                <c:formatCode>General</c:formatCode>
                <c:ptCount val="32"/>
                <c:pt idx="0">
                  <c:v>100</c:v>
                </c:pt>
                <c:pt idx="1">
                  <c:v>153</c:v>
                </c:pt>
                <c:pt idx="2">
                  <c:v>122</c:v>
                </c:pt>
                <c:pt idx="3">
                  <c:v>151</c:v>
                </c:pt>
                <c:pt idx="4">
                  <c:v>124</c:v>
                </c:pt>
                <c:pt idx="5">
                  <c:v>162</c:v>
                </c:pt>
                <c:pt idx="6">
                  <c:v>149</c:v>
                </c:pt>
                <c:pt idx="7">
                  <c:v>154</c:v>
                </c:pt>
                <c:pt idx="8">
                  <c:v>203</c:v>
                </c:pt>
                <c:pt idx="9">
                  <c:v>222</c:v>
                </c:pt>
                <c:pt idx="10">
                  <c:v>247</c:v>
                </c:pt>
                <c:pt idx="11">
                  <c:v>290</c:v>
                </c:pt>
                <c:pt idx="12">
                  <c:v>388</c:v>
                </c:pt>
                <c:pt idx="13">
                  <c:v>445</c:v>
                </c:pt>
                <c:pt idx="14">
                  <c:v>475</c:v>
                </c:pt>
                <c:pt idx="15">
                  <c:v>474</c:v>
                </c:pt>
                <c:pt idx="16">
                  <c:v>446</c:v>
                </c:pt>
                <c:pt idx="17">
                  <c:v>467</c:v>
                </c:pt>
                <c:pt idx="18">
                  <c:v>359</c:v>
                </c:pt>
                <c:pt idx="19">
                  <c:v>315</c:v>
                </c:pt>
                <c:pt idx="20">
                  <c:v>245</c:v>
                </c:pt>
                <c:pt idx="21">
                  <c:v>254</c:v>
                </c:pt>
                <c:pt idx="22">
                  <c:v>210</c:v>
                </c:pt>
                <c:pt idx="23">
                  <c:v>198</c:v>
                </c:pt>
                <c:pt idx="24">
                  <c:v>189</c:v>
                </c:pt>
                <c:pt idx="25">
                  <c:v>212</c:v>
                </c:pt>
                <c:pt idx="26">
                  <c:v>188</c:v>
                </c:pt>
                <c:pt idx="27">
                  <c:v>172</c:v>
                </c:pt>
                <c:pt idx="28">
                  <c:v>182</c:v>
                </c:pt>
                <c:pt idx="29">
                  <c:v>154</c:v>
                </c:pt>
                <c:pt idx="30">
                  <c:v>164</c:v>
                </c:pt>
                <c:pt idx="31">
                  <c:v>137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'980007'!$F$669:$F$700</c:f>
              <c:numCache>
                <c:formatCode>0</c:formatCode>
                <c:ptCount val="32"/>
                <c:pt idx="0">
                  <c:v>148.67940101025795</c:v>
                </c:pt>
                <c:pt idx="1">
                  <c:v>148.76173402539035</c:v>
                </c:pt>
                <c:pt idx="2">
                  <c:v>149.00468313321824</c:v>
                </c:pt>
                <c:pt idx="3">
                  <c:v>149.61796709213695</c:v>
                </c:pt>
                <c:pt idx="4">
                  <c:v>151.06504241773555</c:v>
                </c:pt>
                <c:pt idx="5">
                  <c:v>153.97311680837143</c:v>
                </c:pt>
                <c:pt idx="6">
                  <c:v>160.08870657351093</c:v>
                </c:pt>
                <c:pt idx="7">
                  <c:v>171.75351955238099</c:v>
                </c:pt>
                <c:pt idx="8">
                  <c:v>191.59901886771266</c:v>
                </c:pt>
                <c:pt idx="9">
                  <c:v>221.83314698659137</c:v>
                </c:pt>
                <c:pt idx="10">
                  <c:v>261.56704010736001</c:v>
                </c:pt>
                <c:pt idx="11">
                  <c:v>312.75895498751277</c:v>
                </c:pt>
                <c:pt idx="12">
                  <c:v>368.05833872255573</c:v>
                </c:pt>
                <c:pt idx="13">
                  <c:v>417.02432531010976</c:v>
                </c:pt>
                <c:pt idx="14">
                  <c:v>456.03186845837979</c:v>
                </c:pt>
                <c:pt idx="15">
                  <c:v>473.2673008957492</c:v>
                </c:pt>
                <c:pt idx="16">
                  <c:v>464.26246244681568</c:v>
                </c:pt>
                <c:pt idx="17">
                  <c:v>431.52458964619973</c:v>
                </c:pt>
                <c:pt idx="18">
                  <c:v>386.60567423894054</c:v>
                </c:pt>
                <c:pt idx="19">
                  <c:v>332.05681253258916</c:v>
                </c:pt>
                <c:pt idx="20">
                  <c:v>278.47023598636292</c:v>
                </c:pt>
                <c:pt idx="21">
                  <c:v>233.7111616519762</c:v>
                </c:pt>
                <c:pt idx="22">
                  <c:v>198.89016247694281</c:v>
                </c:pt>
                <c:pt idx="23">
                  <c:v>176.3016874758961</c:v>
                </c:pt>
                <c:pt idx="24">
                  <c:v>163.4613658669264</c:v>
                </c:pt>
                <c:pt idx="25">
                  <c:v>156.14315027805407</c:v>
                </c:pt>
                <c:pt idx="26">
                  <c:v>151.95816585372856</c:v>
                </c:pt>
                <c:pt idx="27">
                  <c:v>149.92911057145469</c:v>
                </c:pt>
                <c:pt idx="28">
                  <c:v>149.16376452957689</c:v>
                </c:pt>
                <c:pt idx="29">
                  <c:v>148.81338697161857</c:v>
                </c:pt>
                <c:pt idx="30">
                  <c:v>148.69605100738335</c:v>
                </c:pt>
                <c:pt idx="31">
                  <c:v>148.65699987416801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172864"/>
        <c:axId val="199174400"/>
      </c:scatterChart>
      <c:valAx>
        <c:axId val="199172864"/>
        <c:scaling>
          <c:orientation val="minMax"/>
        </c:scaling>
        <c:axPos val="b"/>
        <c:numFmt formatCode="General" sourceLinked="1"/>
        <c:tickLblPos val="nextTo"/>
        <c:crossAx val="199174400"/>
        <c:crosses val="autoZero"/>
        <c:crossBetween val="midCat"/>
      </c:valAx>
      <c:valAx>
        <c:axId val="199174400"/>
        <c:scaling>
          <c:orientation val="minMax"/>
        </c:scaling>
        <c:axPos val="l"/>
        <c:majorGridlines/>
        <c:numFmt formatCode="General" sourceLinked="1"/>
        <c:tickLblPos val="nextTo"/>
        <c:crossAx val="199172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'980007'!$E$719:$E$750</c:f>
              <c:numCache>
                <c:formatCode>General</c:formatCode>
                <c:ptCount val="32"/>
                <c:pt idx="0">
                  <c:v>113</c:v>
                </c:pt>
                <c:pt idx="1">
                  <c:v>147</c:v>
                </c:pt>
                <c:pt idx="2">
                  <c:v>170</c:v>
                </c:pt>
                <c:pt idx="3">
                  <c:v>159</c:v>
                </c:pt>
                <c:pt idx="4">
                  <c:v>179</c:v>
                </c:pt>
                <c:pt idx="5">
                  <c:v>179</c:v>
                </c:pt>
                <c:pt idx="6">
                  <c:v>173</c:v>
                </c:pt>
                <c:pt idx="7">
                  <c:v>169</c:v>
                </c:pt>
                <c:pt idx="8">
                  <c:v>194</c:v>
                </c:pt>
                <c:pt idx="9">
                  <c:v>235</c:v>
                </c:pt>
                <c:pt idx="10">
                  <c:v>215</c:v>
                </c:pt>
                <c:pt idx="11">
                  <c:v>271</c:v>
                </c:pt>
                <c:pt idx="12">
                  <c:v>296</c:v>
                </c:pt>
                <c:pt idx="13">
                  <c:v>370</c:v>
                </c:pt>
                <c:pt idx="14">
                  <c:v>391</c:v>
                </c:pt>
                <c:pt idx="15">
                  <c:v>420</c:v>
                </c:pt>
                <c:pt idx="16">
                  <c:v>498</c:v>
                </c:pt>
                <c:pt idx="17">
                  <c:v>443</c:v>
                </c:pt>
                <c:pt idx="18">
                  <c:v>445</c:v>
                </c:pt>
                <c:pt idx="19">
                  <c:v>407</c:v>
                </c:pt>
                <c:pt idx="20">
                  <c:v>345</c:v>
                </c:pt>
                <c:pt idx="21">
                  <c:v>339</c:v>
                </c:pt>
                <c:pt idx="22">
                  <c:v>301</c:v>
                </c:pt>
                <c:pt idx="23">
                  <c:v>263</c:v>
                </c:pt>
                <c:pt idx="24">
                  <c:v>264</c:v>
                </c:pt>
                <c:pt idx="25">
                  <c:v>246</c:v>
                </c:pt>
                <c:pt idx="26">
                  <c:v>245</c:v>
                </c:pt>
                <c:pt idx="27">
                  <c:v>173</c:v>
                </c:pt>
                <c:pt idx="28">
                  <c:v>181</c:v>
                </c:pt>
                <c:pt idx="29">
                  <c:v>187</c:v>
                </c:pt>
                <c:pt idx="30">
                  <c:v>201</c:v>
                </c:pt>
                <c:pt idx="31">
                  <c:v>169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'980007'!$F$719:$F$750</c:f>
              <c:numCache>
                <c:formatCode>0</c:formatCode>
                <c:ptCount val="32"/>
                <c:pt idx="0">
                  <c:v>158.80447675227975</c:v>
                </c:pt>
                <c:pt idx="1">
                  <c:v>159.14395688758472</c:v>
                </c:pt>
                <c:pt idx="2">
                  <c:v>159.85657946555665</c:v>
                </c:pt>
                <c:pt idx="3">
                  <c:v>161.17690966110314</c:v>
                </c:pt>
                <c:pt idx="4">
                  <c:v>163.54522750171611</c:v>
                </c:pt>
                <c:pt idx="5">
                  <c:v>167.30884978076045</c:v>
                </c:pt>
                <c:pt idx="6">
                  <c:v>173.74481724093502</c:v>
                </c:pt>
                <c:pt idx="7">
                  <c:v>183.98892339317803</c:v>
                </c:pt>
                <c:pt idx="8">
                  <c:v>199.05013288656161</c:v>
                </c:pt>
                <c:pt idx="9">
                  <c:v>219.67570244661283</c:v>
                </c:pt>
                <c:pt idx="10">
                  <c:v>245.10418837255639</c:v>
                </c:pt>
                <c:pt idx="11">
                  <c:v>277.2392364195091</c:v>
                </c:pt>
                <c:pt idx="12">
                  <c:v>313.20531761067838</c:v>
                </c:pt>
                <c:pt idx="13">
                  <c:v>348.66247611254113</c:v>
                </c:pt>
                <c:pt idx="14">
                  <c:v>384.42786934478778</c:v>
                </c:pt>
                <c:pt idx="15">
                  <c:v>414.3340619503889</c:v>
                </c:pt>
                <c:pt idx="16">
                  <c:v>434.1426912559628</c:v>
                </c:pt>
                <c:pt idx="17">
                  <c:v>441.07478923705014</c:v>
                </c:pt>
                <c:pt idx="18">
                  <c:v>435.36855121666355</c:v>
                </c:pt>
                <c:pt idx="19">
                  <c:v>417.30101429449462</c:v>
                </c:pt>
                <c:pt idx="20">
                  <c:v>388.69430266848781</c:v>
                </c:pt>
                <c:pt idx="21">
                  <c:v>353.80442247160966</c:v>
                </c:pt>
                <c:pt idx="22">
                  <c:v>314.79475917431466</c:v>
                </c:pt>
                <c:pt idx="23">
                  <c:v>278.10160522539462</c:v>
                </c:pt>
                <c:pt idx="24">
                  <c:v>247.91181516512998</c:v>
                </c:pt>
                <c:pt idx="25">
                  <c:v>222.99843142131533</c:v>
                </c:pt>
                <c:pt idx="26">
                  <c:v>201.70256117245202</c:v>
                </c:pt>
                <c:pt idx="27">
                  <c:v>185.40158511183844</c:v>
                </c:pt>
                <c:pt idx="28">
                  <c:v>175.51413810472582</c:v>
                </c:pt>
                <c:pt idx="29">
                  <c:v>168.13693672745052</c:v>
                </c:pt>
                <c:pt idx="30">
                  <c:v>163.88102593616543</c:v>
                </c:pt>
                <c:pt idx="31">
                  <c:v>161.43654761875433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101824"/>
        <c:axId val="199103616"/>
      </c:scatterChart>
      <c:valAx>
        <c:axId val="199101824"/>
        <c:scaling>
          <c:orientation val="minMax"/>
        </c:scaling>
        <c:axPos val="b"/>
        <c:numFmt formatCode="General" sourceLinked="1"/>
        <c:tickLblPos val="nextTo"/>
        <c:crossAx val="199103616"/>
        <c:crosses val="autoZero"/>
        <c:crossBetween val="midCat"/>
      </c:valAx>
      <c:valAx>
        <c:axId val="199103616"/>
        <c:scaling>
          <c:orientation val="minMax"/>
        </c:scaling>
        <c:axPos val="l"/>
        <c:majorGridlines/>
        <c:numFmt formatCode="General" sourceLinked="1"/>
        <c:tickLblPos val="nextTo"/>
        <c:crossAx val="199101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'980007'!$E$769:$E$800</c:f>
              <c:numCache>
                <c:formatCode>General</c:formatCode>
                <c:ptCount val="32"/>
                <c:pt idx="0">
                  <c:v>160</c:v>
                </c:pt>
                <c:pt idx="1">
                  <c:v>175</c:v>
                </c:pt>
                <c:pt idx="2">
                  <c:v>174</c:v>
                </c:pt>
                <c:pt idx="3">
                  <c:v>176</c:v>
                </c:pt>
                <c:pt idx="4">
                  <c:v>180</c:v>
                </c:pt>
                <c:pt idx="5">
                  <c:v>181</c:v>
                </c:pt>
                <c:pt idx="6">
                  <c:v>195</c:v>
                </c:pt>
                <c:pt idx="7">
                  <c:v>206</c:v>
                </c:pt>
                <c:pt idx="8">
                  <c:v>220</c:v>
                </c:pt>
                <c:pt idx="9">
                  <c:v>248</c:v>
                </c:pt>
                <c:pt idx="10">
                  <c:v>231</c:v>
                </c:pt>
                <c:pt idx="11">
                  <c:v>249</c:v>
                </c:pt>
                <c:pt idx="12">
                  <c:v>289</c:v>
                </c:pt>
                <c:pt idx="13">
                  <c:v>341</c:v>
                </c:pt>
                <c:pt idx="14">
                  <c:v>355</c:v>
                </c:pt>
                <c:pt idx="15">
                  <c:v>382</c:v>
                </c:pt>
                <c:pt idx="16">
                  <c:v>452</c:v>
                </c:pt>
                <c:pt idx="17">
                  <c:v>411</c:v>
                </c:pt>
                <c:pt idx="18">
                  <c:v>413</c:v>
                </c:pt>
                <c:pt idx="19">
                  <c:v>390</c:v>
                </c:pt>
                <c:pt idx="20">
                  <c:v>347</c:v>
                </c:pt>
                <c:pt idx="21">
                  <c:v>330</c:v>
                </c:pt>
                <c:pt idx="22">
                  <c:v>293</c:v>
                </c:pt>
                <c:pt idx="23">
                  <c:v>260</c:v>
                </c:pt>
                <c:pt idx="24">
                  <c:v>245</c:v>
                </c:pt>
                <c:pt idx="25">
                  <c:v>236</c:v>
                </c:pt>
                <c:pt idx="26">
                  <c:v>234</c:v>
                </c:pt>
                <c:pt idx="27">
                  <c:v>237</c:v>
                </c:pt>
                <c:pt idx="28">
                  <c:v>236</c:v>
                </c:pt>
                <c:pt idx="29">
                  <c:v>205</c:v>
                </c:pt>
                <c:pt idx="30">
                  <c:v>214</c:v>
                </c:pt>
                <c:pt idx="31">
                  <c:v>183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'980007'!$F$769:$F$800</c:f>
              <c:numCache>
                <c:formatCode>0</c:formatCode>
                <c:ptCount val="32"/>
                <c:pt idx="0">
                  <c:v>185.5887491974637</c:v>
                </c:pt>
                <c:pt idx="1">
                  <c:v>185.75206343858486</c:v>
                </c:pt>
                <c:pt idx="2">
                  <c:v>186.11793077780425</c:v>
                </c:pt>
                <c:pt idx="3">
                  <c:v>186.83882175362686</c:v>
                </c:pt>
                <c:pt idx="4">
                  <c:v>188.2079575389067</c:v>
                </c:pt>
                <c:pt idx="5">
                  <c:v>190.49945665077158</c:v>
                </c:pt>
                <c:pt idx="6">
                  <c:v>194.61485034618349</c:v>
                </c:pt>
                <c:pt idx="7">
                  <c:v>201.48245726249129</c:v>
                </c:pt>
                <c:pt idx="8">
                  <c:v>212.03259414127098</c:v>
                </c:pt>
                <c:pt idx="9">
                  <c:v>227.06773546375442</c:v>
                </c:pt>
                <c:pt idx="10">
                  <c:v>246.26695187412832</c:v>
                </c:pt>
                <c:pt idx="11">
                  <c:v>271.31222742341652</c:v>
                </c:pt>
                <c:pt idx="12">
                  <c:v>300.16333270749891</c:v>
                </c:pt>
                <c:pt idx="13">
                  <c:v>329.32551807417752</c:v>
                </c:pt>
                <c:pt idx="14">
                  <c:v>359.41747439698116</c:v>
                </c:pt>
                <c:pt idx="15">
                  <c:v>385.15922736614624</c:v>
                </c:pt>
                <c:pt idx="16">
                  <c:v>402.69939696369153</c:v>
                </c:pt>
                <c:pt idx="17">
                  <c:v>409.39184810753619</c:v>
                </c:pt>
                <c:pt idx="18">
                  <c:v>405.20455840930708</c:v>
                </c:pt>
                <c:pt idx="19">
                  <c:v>390.42895968922141</c:v>
                </c:pt>
                <c:pt idx="20">
                  <c:v>366.65778548444479</c:v>
                </c:pt>
                <c:pt idx="21">
                  <c:v>337.65908953531095</c:v>
                </c:pt>
                <c:pt idx="22">
                  <c:v>305.48462955608301</c:v>
                </c:pt>
                <c:pt idx="23">
                  <c:v>275.62864473687</c:v>
                </c:pt>
                <c:pt idx="24">
                  <c:v>251.49230238348764</c:v>
                </c:pt>
                <c:pt idx="25">
                  <c:v>231.98163152099747</c:v>
                </c:pt>
                <c:pt idx="26">
                  <c:v>215.71761144854398</c:v>
                </c:pt>
                <c:pt idx="27">
                  <c:v>203.64843962376887</c:v>
                </c:pt>
                <c:pt idx="28">
                  <c:v>196.57394332824953</c:v>
                </c:pt>
                <c:pt idx="29">
                  <c:v>191.48927758067725</c:v>
                </c:pt>
                <c:pt idx="30">
                  <c:v>188.67967167750973</c:v>
                </c:pt>
                <c:pt idx="31">
                  <c:v>187.13664624959179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141632"/>
        <c:axId val="199155712"/>
      </c:scatterChart>
      <c:valAx>
        <c:axId val="199141632"/>
        <c:scaling>
          <c:orientation val="minMax"/>
        </c:scaling>
        <c:axPos val="b"/>
        <c:numFmt formatCode="General" sourceLinked="1"/>
        <c:tickLblPos val="nextTo"/>
        <c:crossAx val="199155712"/>
        <c:crosses val="autoZero"/>
        <c:crossBetween val="midCat"/>
      </c:valAx>
      <c:valAx>
        <c:axId val="199155712"/>
        <c:scaling>
          <c:orientation val="minMax"/>
        </c:scaling>
        <c:axPos val="l"/>
        <c:majorGridlines/>
        <c:numFmt formatCode="General" sourceLinked="1"/>
        <c:tickLblPos val="nextTo"/>
        <c:crossAx val="199141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'980007'!$E$819:$E$850</c:f>
              <c:numCache>
                <c:formatCode>General</c:formatCode>
                <c:ptCount val="32"/>
                <c:pt idx="0">
                  <c:v>173</c:v>
                </c:pt>
                <c:pt idx="1">
                  <c:v>176</c:v>
                </c:pt>
                <c:pt idx="2">
                  <c:v>147</c:v>
                </c:pt>
                <c:pt idx="3">
                  <c:v>187</c:v>
                </c:pt>
                <c:pt idx="4">
                  <c:v>176</c:v>
                </c:pt>
                <c:pt idx="5">
                  <c:v>188</c:v>
                </c:pt>
                <c:pt idx="6">
                  <c:v>205</c:v>
                </c:pt>
                <c:pt idx="7">
                  <c:v>209</c:v>
                </c:pt>
                <c:pt idx="8">
                  <c:v>240</c:v>
                </c:pt>
                <c:pt idx="9">
                  <c:v>247</c:v>
                </c:pt>
                <c:pt idx="10">
                  <c:v>265</c:v>
                </c:pt>
                <c:pt idx="11">
                  <c:v>319</c:v>
                </c:pt>
                <c:pt idx="12">
                  <c:v>318</c:v>
                </c:pt>
                <c:pt idx="13">
                  <c:v>405</c:v>
                </c:pt>
                <c:pt idx="14">
                  <c:v>439</c:v>
                </c:pt>
                <c:pt idx="15">
                  <c:v>524</c:v>
                </c:pt>
                <c:pt idx="16">
                  <c:v>537</c:v>
                </c:pt>
                <c:pt idx="17">
                  <c:v>547</c:v>
                </c:pt>
                <c:pt idx="18">
                  <c:v>513</c:v>
                </c:pt>
                <c:pt idx="19">
                  <c:v>493</c:v>
                </c:pt>
                <c:pt idx="20">
                  <c:v>406</c:v>
                </c:pt>
                <c:pt idx="21">
                  <c:v>391</c:v>
                </c:pt>
                <c:pt idx="22">
                  <c:v>361</c:v>
                </c:pt>
                <c:pt idx="23">
                  <c:v>271</c:v>
                </c:pt>
                <c:pt idx="24">
                  <c:v>242</c:v>
                </c:pt>
                <c:pt idx="25">
                  <c:v>264</c:v>
                </c:pt>
                <c:pt idx="26">
                  <c:v>225</c:v>
                </c:pt>
                <c:pt idx="27">
                  <c:v>220</c:v>
                </c:pt>
                <c:pt idx="28">
                  <c:v>216</c:v>
                </c:pt>
                <c:pt idx="29">
                  <c:v>187</c:v>
                </c:pt>
                <c:pt idx="30">
                  <c:v>202</c:v>
                </c:pt>
                <c:pt idx="31">
                  <c:v>197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'980007'!$F$819:$F$850</c:f>
              <c:numCache>
                <c:formatCode>0</c:formatCode>
                <c:ptCount val="32"/>
                <c:pt idx="0">
                  <c:v>184.39763748095609</c:v>
                </c:pt>
                <c:pt idx="1">
                  <c:v>184.53378375131101</c:v>
                </c:pt>
                <c:pt idx="2">
                  <c:v>184.86982567889481</c:v>
                </c:pt>
                <c:pt idx="3">
                  <c:v>185.59435469748018</c:v>
                </c:pt>
                <c:pt idx="4">
                  <c:v>187.08808118598833</c:v>
                </c:pt>
                <c:pt idx="5">
                  <c:v>189.77662067305781</c:v>
                </c:pt>
                <c:pt idx="6">
                  <c:v>194.93928107422656</c:v>
                </c:pt>
                <c:pt idx="7">
                  <c:v>204.10813454108356</c:v>
                </c:pt>
                <c:pt idx="8">
                  <c:v>218.9918735447379</c:v>
                </c:pt>
                <c:pt idx="9">
                  <c:v>241.22124743152617</c:v>
                </c:pt>
                <c:pt idx="10">
                  <c:v>270.69928348841938</c:v>
                </c:pt>
                <c:pt idx="11">
                  <c:v>310.30963022075628</c:v>
                </c:pt>
                <c:pt idx="12">
                  <c:v>356.90766133553694</c:v>
                </c:pt>
                <c:pt idx="13">
                  <c:v>404.4994109928935</c:v>
                </c:pt>
                <c:pt idx="14">
                  <c:v>453.49542289878201</c:v>
                </c:pt>
                <c:pt idx="15">
                  <c:v>494.45589149862803</c:v>
                </c:pt>
                <c:pt idx="16">
                  <c:v>520.4085131621548</c:v>
                </c:pt>
                <c:pt idx="17">
                  <c:v>526.91647539365579</c:v>
                </c:pt>
                <c:pt idx="18">
                  <c:v>514.91257589917177</c:v>
                </c:pt>
                <c:pt idx="19">
                  <c:v>485.14000506958968</c:v>
                </c:pt>
                <c:pt idx="20">
                  <c:v>441.75297365200902</c:v>
                </c:pt>
                <c:pt idx="21">
                  <c:v>392.18969467496674</c:v>
                </c:pt>
                <c:pt idx="22">
                  <c:v>340.42674730625606</c:v>
                </c:pt>
                <c:pt idx="23">
                  <c:v>295.29466613883892</c:v>
                </c:pt>
                <c:pt idx="24">
                  <c:v>261.04175648020521</c:v>
                </c:pt>
                <c:pt idx="25">
                  <c:v>235.08694912294865</c:v>
                </c:pt>
                <c:pt idx="26">
                  <c:v>214.95023819057005</c:v>
                </c:pt>
                <c:pt idx="27">
                  <c:v>201.19830740331028</c:v>
                </c:pt>
                <c:pt idx="28">
                  <c:v>193.81223309307285</c:v>
                </c:pt>
                <c:pt idx="29">
                  <c:v>188.96938908618449</c:v>
                </c:pt>
                <c:pt idx="30">
                  <c:v>186.55536401263214</c:v>
                </c:pt>
                <c:pt idx="31">
                  <c:v>185.36124329816653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250688"/>
        <c:axId val="199252224"/>
      </c:scatterChart>
      <c:valAx>
        <c:axId val="199250688"/>
        <c:scaling>
          <c:orientation val="minMax"/>
        </c:scaling>
        <c:axPos val="b"/>
        <c:numFmt formatCode="General" sourceLinked="1"/>
        <c:tickLblPos val="nextTo"/>
        <c:crossAx val="199252224"/>
        <c:crosses val="autoZero"/>
        <c:crossBetween val="midCat"/>
      </c:valAx>
      <c:valAx>
        <c:axId val="199252224"/>
        <c:scaling>
          <c:orientation val="minMax"/>
        </c:scaling>
        <c:axPos val="l"/>
        <c:majorGridlines/>
        <c:numFmt formatCode="General" sourceLinked="1"/>
        <c:tickLblPos val="nextTo"/>
        <c:crossAx val="199250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'980007'!$E$869:$E$900</c:f>
              <c:numCache>
                <c:formatCode>General</c:formatCode>
                <c:ptCount val="32"/>
                <c:pt idx="0">
                  <c:v>113</c:v>
                </c:pt>
                <c:pt idx="1">
                  <c:v>156</c:v>
                </c:pt>
                <c:pt idx="2">
                  <c:v>149</c:v>
                </c:pt>
                <c:pt idx="3">
                  <c:v>153</c:v>
                </c:pt>
                <c:pt idx="4">
                  <c:v>176</c:v>
                </c:pt>
                <c:pt idx="5">
                  <c:v>196</c:v>
                </c:pt>
                <c:pt idx="6">
                  <c:v>183</c:v>
                </c:pt>
                <c:pt idx="7">
                  <c:v>183</c:v>
                </c:pt>
                <c:pt idx="8">
                  <c:v>210</c:v>
                </c:pt>
                <c:pt idx="9">
                  <c:v>218</c:v>
                </c:pt>
                <c:pt idx="10">
                  <c:v>228</c:v>
                </c:pt>
                <c:pt idx="11">
                  <c:v>227</c:v>
                </c:pt>
                <c:pt idx="12">
                  <c:v>275</c:v>
                </c:pt>
                <c:pt idx="13">
                  <c:v>305</c:v>
                </c:pt>
                <c:pt idx="14">
                  <c:v>333</c:v>
                </c:pt>
                <c:pt idx="15">
                  <c:v>356</c:v>
                </c:pt>
                <c:pt idx="16">
                  <c:v>352</c:v>
                </c:pt>
                <c:pt idx="17">
                  <c:v>387</c:v>
                </c:pt>
                <c:pt idx="18">
                  <c:v>417</c:v>
                </c:pt>
                <c:pt idx="19">
                  <c:v>362</c:v>
                </c:pt>
                <c:pt idx="20">
                  <c:v>326</c:v>
                </c:pt>
                <c:pt idx="21">
                  <c:v>307</c:v>
                </c:pt>
                <c:pt idx="22">
                  <c:v>257</c:v>
                </c:pt>
                <c:pt idx="23">
                  <c:v>244</c:v>
                </c:pt>
                <c:pt idx="24">
                  <c:v>221</c:v>
                </c:pt>
                <c:pt idx="25">
                  <c:v>219</c:v>
                </c:pt>
                <c:pt idx="26">
                  <c:v>207</c:v>
                </c:pt>
                <c:pt idx="27">
                  <c:v>195</c:v>
                </c:pt>
                <c:pt idx="28">
                  <c:v>176</c:v>
                </c:pt>
                <c:pt idx="29">
                  <c:v>174</c:v>
                </c:pt>
                <c:pt idx="30">
                  <c:v>193</c:v>
                </c:pt>
                <c:pt idx="31">
                  <c:v>187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'980007'!$F$869:$F$900</c:f>
              <c:numCache>
                <c:formatCode>0</c:formatCode>
                <c:ptCount val="32"/>
                <c:pt idx="0">
                  <c:v>159.93793965325952</c:v>
                </c:pt>
                <c:pt idx="1">
                  <c:v>160.3030901423152</c:v>
                </c:pt>
                <c:pt idx="2">
                  <c:v>161.03264429789724</c:v>
                </c:pt>
                <c:pt idx="3">
                  <c:v>162.32281199305876</c:v>
                </c:pt>
                <c:pt idx="4">
                  <c:v>164.53947015353333</c:v>
                </c:pt>
                <c:pt idx="5">
                  <c:v>167.92777663912713</c:v>
                </c:pt>
                <c:pt idx="6">
                  <c:v>173.51424845065526</c:v>
                </c:pt>
                <c:pt idx="7">
                  <c:v>182.10073400180079</c:v>
                </c:pt>
                <c:pt idx="8">
                  <c:v>194.32546654085488</c:v>
                </c:pt>
                <c:pt idx="9">
                  <c:v>210.59132102124022</c:v>
                </c:pt>
                <c:pt idx="10">
                  <c:v>230.15020322275197</c:v>
                </c:pt>
                <c:pt idx="11">
                  <c:v>254.32939416982583</c:v>
                </c:pt>
                <c:pt idx="12">
                  <c:v>280.87384165478966</c:v>
                </c:pt>
                <c:pt idx="13">
                  <c:v>306.6327206578722</c:v>
                </c:pt>
                <c:pt idx="14">
                  <c:v>332.2805345857717</c:v>
                </c:pt>
                <c:pt idx="15">
                  <c:v>353.50048916280463</c:v>
                </c:pt>
                <c:pt idx="16">
                  <c:v>367.43906114618534</c:v>
                </c:pt>
                <c:pt idx="17">
                  <c:v>372.26156760033876</c:v>
                </c:pt>
                <c:pt idx="18">
                  <c:v>368.19283919668004</c:v>
                </c:pt>
                <c:pt idx="19">
                  <c:v>355.39109150781991</c:v>
                </c:pt>
                <c:pt idx="20">
                  <c:v>335.04116824159684</c:v>
                </c:pt>
                <c:pt idx="21">
                  <c:v>310.018476570747</c:v>
                </c:pt>
                <c:pt idx="22">
                  <c:v>281.70653871493187</c:v>
                </c:pt>
                <c:pt idx="23">
                  <c:v>254.66197992998985</c:v>
                </c:pt>
                <c:pt idx="24">
                  <c:v>232.01102177010065</c:v>
                </c:pt>
                <c:pt idx="25">
                  <c:v>212.94597050917383</c:v>
                </c:pt>
                <c:pt idx="26">
                  <c:v>196.26668624447251</c:v>
                </c:pt>
                <c:pt idx="27">
                  <c:v>183.13734704555014</c:v>
                </c:pt>
                <c:pt idx="28">
                  <c:v>174.92877503305237</c:v>
                </c:pt>
                <c:pt idx="29">
                  <c:v>168.60035536343946</c:v>
                </c:pt>
                <c:pt idx="30">
                  <c:v>164.81061420960836</c:v>
                </c:pt>
                <c:pt idx="31">
                  <c:v>162.54839522217506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384448"/>
        <c:axId val="199386240"/>
      </c:scatterChart>
      <c:valAx>
        <c:axId val="199384448"/>
        <c:scaling>
          <c:orientation val="minMax"/>
        </c:scaling>
        <c:axPos val="b"/>
        <c:numFmt formatCode="General" sourceLinked="1"/>
        <c:tickLblPos val="nextTo"/>
        <c:crossAx val="199386240"/>
        <c:crosses val="autoZero"/>
        <c:crossBetween val="midCat"/>
      </c:valAx>
      <c:valAx>
        <c:axId val="199386240"/>
        <c:scaling>
          <c:orientation val="minMax"/>
        </c:scaling>
        <c:axPos val="l"/>
        <c:majorGridlines/>
        <c:numFmt formatCode="General" sourceLinked="1"/>
        <c:tickLblPos val="nextTo"/>
        <c:crossAx val="199384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'980007'!$E$919:$E$950</c:f>
              <c:numCache>
                <c:formatCode>General</c:formatCode>
                <c:ptCount val="32"/>
                <c:pt idx="0">
                  <c:v>92</c:v>
                </c:pt>
                <c:pt idx="1">
                  <c:v>125</c:v>
                </c:pt>
                <c:pt idx="2">
                  <c:v>140</c:v>
                </c:pt>
                <c:pt idx="3">
                  <c:v>132</c:v>
                </c:pt>
                <c:pt idx="4">
                  <c:v>124</c:v>
                </c:pt>
                <c:pt idx="5">
                  <c:v>137</c:v>
                </c:pt>
                <c:pt idx="6">
                  <c:v>146</c:v>
                </c:pt>
                <c:pt idx="7">
                  <c:v>156</c:v>
                </c:pt>
                <c:pt idx="8">
                  <c:v>179</c:v>
                </c:pt>
                <c:pt idx="9">
                  <c:v>219</c:v>
                </c:pt>
                <c:pt idx="10">
                  <c:v>228</c:v>
                </c:pt>
                <c:pt idx="11">
                  <c:v>274</c:v>
                </c:pt>
                <c:pt idx="12">
                  <c:v>341</c:v>
                </c:pt>
                <c:pt idx="13">
                  <c:v>400</c:v>
                </c:pt>
                <c:pt idx="14">
                  <c:v>462</c:v>
                </c:pt>
                <c:pt idx="15">
                  <c:v>490</c:v>
                </c:pt>
                <c:pt idx="16">
                  <c:v>500</c:v>
                </c:pt>
                <c:pt idx="17">
                  <c:v>371</c:v>
                </c:pt>
                <c:pt idx="18">
                  <c:v>322</c:v>
                </c:pt>
                <c:pt idx="19">
                  <c:v>279</c:v>
                </c:pt>
                <c:pt idx="20">
                  <c:v>248</c:v>
                </c:pt>
                <c:pt idx="21">
                  <c:v>222</c:v>
                </c:pt>
                <c:pt idx="22">
                  <c:v>200</c:v>
                </c:pt>
                <c:pt idx="23">
                  <c:v>171</c:v>
                </c:pt>
                <c:pt idx="24">
                  <c:v>161</c:v>
                </c:pt>
                <c:pt idx="25">
                  <c:v>164</c:v>
                </c:pt>
                <c:pt idx="26">
                  <c:v>162</c:v>
                </c:pt>
                <c:pt idx="27">
                  <c:v>174</c:v>
                </c:pt>
                <c:pt idx="28">
                  <c:v>188</c:v>
                </c:pt>
                <c:pt idx="29">
                  <c:v>139</c:v>
                </c:pt>
                <c:pt idx="30">
                  <c:v>119</c:v>
                </c:pt>
                <c:pt idx="31">
                  <c:v>159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'980007'!$F$919:$F$950</c:f>
              <c:numCache>
                <c:formatCode>0</c:formatCode>
                <c:ptCount val="32"/>
                <c:pt idx="0">
                  <c:v>139.75739603168321</c:v>
                </c:pt>
                <c:pt idx="1">
                  <c:v>139.79046527711674</c:v>
                </c:pt>
                <c:pt idx="2">
                  <c:v>139.90301955337307</c:v>
                </c:pt>
                <c:pt idx="3">
                  <c:v>140.22716511461093</c:v>
                </c:pt>
                <c:pt idx="4">
                  <c:v>141.0893464224269</c:v>
                </c:pt>
                <c:pt idx="5">
                  <c:v>143.01492566680218</c:v>
                </c:pt>
                <c:pt idx="6">
                  <c:v>147.47740997649927</c:v>
                </c:pt>
                <c:pt idx="7">
                  <c:v>156.78900803862251</c:v>
                </c:pt>
                <c:pt idx="8">
                  <c:v>173.93348560667869</c:v>
                </c:pt>
                <c:pt idx="9">
                  <c:v>201.85617041777661</c:v>
                </c:pt>
                <c:pt idx="10">
                  <c:v>240.56296989611721</c:v>
                </c:pt>
                <c:pt idx="11">
                  <c:v>292.54037255088497</c:v>
                </c:pt>
                <c:pt idx="12">
                  <c:v>350.31827886269713</c:v>
                </c:pt>
                <c:pt idx="13">
                  <c:v>402.10414393154673</c:v>
                </c:pt>
                <c:pt idx="14">
                  <c:v>442.83463000684583</c:v>
                </c:pt>
                <c:pt idx="15">
                  <c:v>458.92291949497405</c:v>
                </c:pt>
                <c:pt idx="16">
                  <c:v>445.63132888825925</c:v>
                </c:pt>
                <c:pt idx="17">
                  <c:v>406.94705871962168</c:v>
                </c:pt>
                <c:pt idx="18">
                  <c:v>357.05655888688079</c:v>
                </c:pt>
                <c:pt idx="19">
                  <c:v>299.61128760244117</c:v>
                </c:pt>
                <c:pt idx="20">
                  <c:v>246.45099996174079</c:v>
                </c:pt>
                <c:pt idx="21">
                  <c:v>204.97359267870743</c:v>
                </c:pt>
                <c:pt idx="22">
                  <c:v>175.15580001426403</c:v>
                </c:pt>
                <c:pt idx="23">
                  <c:v>157.48904465347908</c:v>
                </c:pt>
                <c:pt idx="24">
                  <c:v>148.37372152519717</c:v>
                </c:pt>
                <c:pt idx="25">
                  <c:v>143.67874789241876</c:v>
                </c:pt>
                <c:pt idx="26">
                  <c:v>141.28091104156618</c:v>
                </c:pt>
                <c:pt idx="27">
                  <c:v>140.2619135982479</c:v>
                </c:pt>
                <c:pt idx="28">
                  <c:v>139.92815716114768</c:v>
                </c:pt>
                <c:pt idx="29">
                  <c:v>139.79606678981426</c:v>
                </c:pt>
                <c:pt idx="30">
                  <c:v>139.75859058758053</c:v>
                </c:pt>
                <c:pt idx="31">
                  <c:v>139.74804692733551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420544"/>
        <c:axId val="199299456"/>
      </c:scatterChart>
      <c:valAx>
        <c:axId val="199420544"/>
        <c:scaling>
          <c:orientation val="minMax"/>
        </c:scaling>
        <c:axPos val="b"/>
        <c:numFmt formatCode="General" sourceLinked="1"/>
        <c:tickLblPos val="nextTo"/>
        <c:crossAx val="199299456"/>
        <c:crosses val="autoZero"/>
        <c:crossBetween val="midCat"/>
      </c:valAx>
      <c:valAx>
        <c:axId val="199299456"/>
        <c:scaling>
          <c:orientation val="minMax"/>
        </c:scaling>
        <c:axPos val="l"/>
        <c:majorGridlines/>
        <c:numFmt formatCode="General" sourceLinked="1"/>
        <c:tickLblPos val="nextTo"/>
        <c:crossAx val="199420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'980007'!$E$69:$E$100</c:f>
              <c:numCache>
                <c:formatCode>General</c:formatCode>
                <c:ptCount val="32"/>
                <c:pt idx="0">
                  <c:v>90</c:v>
                </c:pt>
                <c:pt idx="1">
                  <c:v>123</c:v>
                </c:pt>
                <c:pt idx="2">
                  <c:v>133</c:v>
                </c:pt>
                <c:pt idx="3">
                  <c:v>135</c:v>
                </c:pt>
                <c:pt idx="4">
                  <c:v>131</c:v>
                </c:pt>
                <c:pt idx="5">
                  <c:v>136</c:v>
                </c:pt>
                <c:pt idx="6">
                  <c:v>132</c:v>
                </c:pt>
                <c:pt idx="7">
                  <c:v>150</c:v>
                </c:pt>
                <c:pt idx="8">
                  <c:v>180</c:v>
                </c:pt>
                <c:pt idx="9">
                  <c:v>203</c:v>
                </c:pt>
                <c:pt idx="10">
                  <c:v>223</c:v>
                </c:pt>
                <c:pt idx="11">
                  <c:v>269</c:v>
                </c:pt>
                <c:pt idx="12">
                  <c:v>354</c:v>
                </c:pt>
                <c:pt idx="13">
                  <c:v>456</c:v>
                </c:pt>
                <c:pt idx="14">
                  <c:v>508</c:v>
                </c:pt>
                <c:pt idx="15">
                  <c:v>527</c:v>
                </c:pt>
                <c:pt idx="16">
                  <c:v>565</c:v>
                </c:pt>
                <c:pt idx="17">
                  <c:v>422</c:v>
                </c:pt>
                <c:pt idx="18">
                  <c:v>329</c:v>
                </c:pt>
                <c:pt idx="19">
                  <c:v>261</c:v>
                </c:pt>
                <c:pt idx="20">
                  <c:v>228</c:v>
                </c:pt>
                <c:pt idx="21">
                  <c:v>238</c:v>
                </c:pt>
                <c:pt idx="22">
                  <c:v>163</c:v>
                </c:pt>
                <c:pt idx="23">
                  <c:v>166</c:v>
                </c:pt>
                <c:pt idx="24">
                  <c:v>153</c:v>
                </c:pt>
                <c:pt idx="25">
                  <c:v>160</c:v>
                </c:pt>
                <c:pt idx="26">
                  <c:v>135</c:v>
                </c:pt>
                <c:pt idx="27">
                  <c:v>137</c:v>
                </c:pt>
                <c:pt idx="28">
                  <c:v>119</c:v>
                </c:pt>
                <c:pt idx="29">
                  <c:v>125</c:v>
                </c:pt>
                <c:pt idx="30">
                  <c:v>127</c:v>
                </c:pt>
                <c:pt idx="31">
                  <c:v>125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'980007'!$F$69:$F$100</c:f>
              <c:numCache>
                <c:formatCode>0</c:formatCode>
                <c:ptCount val="32"/>
                <c:pt idx="0">
                  <c:v>131.0539595047052</c:v>
                </c:pt>
                <c:pt idx="1">
                  <c:v>131.06186216292852</c:v>
                </c:pt>
                <c:pt idx="2">
                  <c:v>131.09632838775093</c:v>
                </c:pt>
                <c:pt idx="3">
                  <c:v>131.22112444078491</c:v>
                </c:pt>
                <c:pt idx="4">
                  <c:v>131.63019651740984</c:v>
                </c:pt>
                <c:pt idx="5">
                  <c:v>132.72902572819757</c:v>
                </c:pt>
                <c:pt idx="6">
                  <c:v>135.75074446734692</c:v>
                </c:pt>
                <c:pt idx="7">
                  <c:v>143.14333029714959</c:v>
                </c:pt>
                <c:pt idx="8">
                  <c:v>158.81849621059698</c:v>
                </c:pt>
                <c:pt idx="9">
                  <c:v>187.63093592485029</c:v>
                </c:pt>
                <c:pt idx="10">
                  <c:v>231.71811850227013</c:v>
                </c:pt>
                <c:pt idx="11">
                  <c:v>295.85136618289266</c:v>
                </c:pt>
                <c:pt idx="12">
                  <c:v>371.60560077455472</c:v>
                </c:pt>
                <c:pt idx="13">
                  <c:v>442.06708909488236</c:v>
                </c:pt>
                <c:pt idx="14">
                  <c:v>497.89059268016354</c:v>
                </c:pt>
                <c:pt idx="15">
                  <c:v>517.92671432604811</c:v>
                </c:pt>
                <c:pt idx="16">
                  <c:v>495.16060610795591</c:v>
                </c:pt>
                <c:pt idx="17">
                  <c:v>437.4749403607459</c:v>
                </c:pt>
                <c:pt idx="18">
                  <c:v>367.77627200766966</c:v>
                </c:pt>
                <c:pt idx="19">
                  <c:v>292.97367136634523</c:v>
                </c:pt>
                <c:pt idx="20">
                  <c:v>229.51750348060912</c:v>
                </c:pt>
                <c:pt idx="21">
                  <c:v>184.90215555877492</c:v>
                </c:pt>
                <c:pt idx="22">
                  <c:v>156.55909872293554</c:v>
                </c:pt>
                <c:pt idx="23">
                  <c:v>142.02280570284816</c:v>
                </c:pt>
                <c:pt idx="24">
                  <c:v>135.6061235954719</c:v>
                </c:pt>
                <c:pt idx="25">
                  <c:v>132.80100118328838</c:v>
                </c:pt>
                <c:pt idx="26">
                  <c:v>131.60865293424396</c:v>
                </c:pt>
                <c:pt idx="27">
                  <c:v>131.19996715502481</c:v>
                </c:pt>
                <c:pt idx="28">
                  <c:v>131.09384697989361</c:v>
                </c:pt>
                <c:pt idx="29">
                  <c:v>131.06075580874858</c:v>
                </c:pt>
                <c:pt idx="30">
                  <c:v>131.05361439145261</c:v>
                </c:pt>
                <c:pt idx="31">
                  <c:v>131.05209219202823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381888"/>
        <c:axId val="195387776"/>
      </c:scatterChart>
      <c:valAx>
        <c:axId val="195381888"/>
        <c:scaling>
          <c:orientation val="minMax"/>
        </c:scaling>
        <c:axPos val="b"/>
        <c:numFmt formatCode="General" sourceLinked="1"/>
        <c:tickLblPos val="nextTo"/>
        <c:crossAx val="195387776"/>
        <c:crosses val="autoZero"/>
        <c:crossBetween val="midCat"/>
      </c:valAx>
      <c:valAx>
        <c:axId val="195387776"/>
        <c:scaling>
          <c:orientation val="minMax"/>
        </c:scaling>
        <c:axPos val="l"/>
        <c:majorGridlines/>
        <c:numFmt formatCode="General" sourceLinked="1"/>
        <c:tickLblPos val="nextTo"/>
        <c:crossAx val="195381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'980007'!$E$969:$E$1000</c:f>
              <c:numCache>
                <c:formatCode>General</c:formatCode>
                <c:ptCount val="32"/>
                <c:pt idx="0">
                  <c:v>112</c:v>
                </c:pt>
                <c:pt idx="1">
                  <c:v>118</c:v>
                </c:pt>
                <c:pt idx="2">
                  <c:v>114</c:v>
                </c:pt>
                <c:pt idx="3">
                  <c:v>122</c:v>
                </c:pt>
                <c:pt idx="4">
                  <c:v>118</c:v>
                </c:pt>
                <c:pt idx="5">
                  <c:v>121</c:v>
                </c:pt>
                <c:pt idx="6">
                  <c:v>97</c:v>
                </c:pt>
                <c:pt idx="7">
                  <c:v>121</c:v>
                </c:pt>
                <c:pt idx="8">
                  <c:v>130</c:v>
                </c:pt>
                <c:pt idx="9">
                  <c:v>150</c:v>
                </c:pt>
                <c:pt idx="10">
                  <c:v>213</c:v>
                </c:pt>
                <c:pt idx="11">
                  <c:v>203</c:v>
                </c:pt>
                <c:pt idx="12">
                  <c:v>278</c:v>
                </c:pt>
                <c:pt idx="13">
                  <c:v>320</c:v>
                </c:pt>
                <c:pt idx="14">
                  <c:v>423</c:v>
                </c:pt>
                <c:pt idx="15">
                  <c:v>405</c:v>
                </c:pt>
                <c:pt idx="16">
                  <c:v>380</c:v>
                </c:pt>
                <c:pt idx="17">
                  <c:v>360</c:v>
                </c:pt>
                <c:pt idx="18">
                  <c:v>325</c:v>
                </c:pt>
                <c:pt idx="19">
                  <c:v>248</c:v>
                </c:pt>
                <c:pt idx="20">
                  <c:v>204</c:v>
                </c:pt>
                <c:pt idx="21">
                  <c:v>175</c:v>
                </c:pt>
                <c:pt idx="22">
                  <c:v>165</c:v>
                </c:pt>
                <c:pt idx="23">
                  <c:v>161</c:v>
                </c:pt>
                <c:pt idx="24">
                  <c:v>130</c:v>
                </c:pt>
                <c:pt idx="25">
                  <c:v>139</c:v>
                </c:pt>
                <c:pt idx="26">
                  <c:v>129</c:v>
                </c:pt>
                <c:pt idx="27">
                  <c:v>132</c:v>
                </c:pt>
                <c:pt idx="28">
                  <c:v>130</c:v>
                </c:pt>
                <c:pt idx="29">
                  <c:v>114</c:v>
                </c:pt>
                <c:pt idx="30">
                  <c:v>108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'980007'!$F$969:$F$1000</c:f>
              <c:numCache>
                <c:formatCode>0</c:formatCode>
                <c:ptCount val="32"/>
                <c:pt idx="0">
                  <c:v>117.94309202260152</c:v>
                </c:pt>
                <c:pt idx="1">
                  <c:v>117.94957390074872</c:v>
                </c:pt>
                <c:pt idx="2">
                  <c:v>117.97631968751182</c:v>
                </c:pt>
                <c:pt idx="3">
                  <c:v>118.06861960405307</c:v>
                </c:pt>
                <c:pt idx="4">
                  <c:v>118.35916905225622</c:v>
                </c:pt>
                <c:pt idx="5">
                  <c:v>119.11489206170891</c:v>
                </c:pt>
                <c:pt idx="6">
                  <c:v>121.14019471969705</c:v>
                </c:pt>
                <c:pt idx="7">
                  <c:v>126.00208447623866</c:v>
                </c:pt>
                <c:pt idx="8">
                  <c:v>136.20175675810867</c:v>
                </c:pt>
                <c:pt idx="9">
                  <c:v>154.91938797258351</c:v>
                </c:pt>
                <c:pt idx="10">
                  <c:v>183.78806271301963</c:v>
                </c:pt>
                <c:pt idx="11">
                  <c:v>226.59968879534853</c:v>
                </c:pt>
                <c:pt idx="12">
                  <c:v>278.95113663909268</c:v>
                </c:pt>
                <c:pt idx="13">
                  <c:v>330.49262935102416</c:v>
                </c:pt>
                <c:pt idx="14">
                  <c:v>376.07022256510527</c:v>
                </c:pt>
                <c:pt idx="15">
                  <c:v>400.3707065591185</c:v>
                </c:pt>
                <c:pt idx="16">
                  <c:v>395.75305305992532</c:v>
                </c:pt>
                <c:pt idx="17">
                  <c:v>363.98746836156175</c:v>
                </c:pt>
                <c:pt idx="18">
                  <c:v>318.46499729250377</c:v>
                </c:pt>
                <c:pt idx="19">
                  <c:v>264.13679411952603</c:v>
                </c:pt>
                <c:pt idx="20">
                  <c:v>213.49104355250006</c:v>
                </c:pt>
                <c:pt idx="21">
                  <c:v>174.4718225055075</c:v>
                </c:pt>
                <c:pt idx="22">
                  <c:v>147.23035929384758</c:v>
                </c:pt>
                <c:pt idx="23">
                  <c:v>131.79274224194387</c:v>
                </c:pt>
                <c:pt idx="24">
                  <c:v>124.25844370670738</c:v>
                </c:pt>
                <c:pt idx="25">
                  <c:v>120.61841826070794</c:v>
                </c:pt>
                <c:pt idx="26">
                  <c:v>118.89613256578249</c:v>
                </c:pt>
                <c:pt idx="27">
                  <c:v>118.22985712789672</c:v>
                </c:pt>
                <c:pt idx="28">
                  <c:v>118.03343997985195</c:v>
                </c:pt>
                <c:pt idx="29">
                  <c:v>117.96392444435479</c:v>
                </c:pt>
                <c:pt idx="30">
                  <c:v>117.94662738965266</c:v>
                </c:pt>
                <c:pt idx="31">
                  <c:v>117.94237984380041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357952"/>
        <c:axId val="199359488"/>
      </c:scatterChart>
      <c:valAx>
        <c:axId val="199357952"/>
        <c:scaling>
          <c:orientation val="minMax"/>
        </c:scaling>
        <c:axPos val="b"/>
        <c:numFmt formatCode="General" sourceLinked="1"/>
        <c:tickLblPos val="nextTo"/>
        <c:crossAx val="199359488"/>
        <c:crosses val="autoZero"/>
        <c:crossBetween val="midCat"/>
      </c:valAx>
      <c:valAx>
        <c:axId val="199359488"/>
        <c:scaling>
          <c:orientation val="minMax"/>
        </c:scaling>
        <c:axPos val="l"/>
        <c:majorGridlines/>
        <c:numFmt formatCode="General" sourceLinked="1"/>
        <c:tickLblPos val="nextTo"/>
        <c:crossAx val="199357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'980007'!$E$1019:$E$1050</c:f>
              <c:numCache>
                <c:formatCode>General</c:formatCode>
                <c:ptCount val="32"/>
                <c:pt idx="0">
                  <c:v>83</c:v>
                </c:pt>
                <c:pt idx="1">
                  <c:v>121</c:v>
                </c:pt>
                <c:pt idx="2">
                  <c:v>125</c:v>
                </c:pt>
                <c:pt idx="3">
                  <c:v>121</c:v>
                </c:pt>
                <c:pt idx="4">
                  <c:v>100</c:v>
                </c:pt>
                <c:pt idx="5">
                  <c:v>121</c:v>
                </c:pt>
                <c:pt idx="6">
                  <c:v>140</c:v>
                </c:pt>
                <c:pt idx="7">
                  <c:v>129</c:v>
                </c:pt>
                <c:pt idx="8">
                  <c:v>165</c:v>
                </c:pt>
                <c:pt idx="9">
                  <c:v>152</c:v>
                </c:pt>
                <c:pt idx="10">
                  <c:v>173</c:v>
                </c:pt>
                <c:pt idx="11">
                  <c:v>221</c:v>
                </c:pt>
                <c:pt idx="12">
                  <c:v>255</c:v>
                </c:pt>
                <c:pt idx="13">
                  <c:v>351</c:v>
                </c:pt>
                <c:pt idx="14">
                  <c:v>429</c:v>
                </c:pt>
                <c:pt idx="15">
                  <c:v>419</c:v>
                </c:pt>
                <c:pt idx="16">
                  <c:v>380</c:v>
                </c:pt>
                <c:pt idx="17">
                  <c:v>353</c:v>
                </c:pt>
                <c:pt idx="18">
                  <c:v>312</c:v>
                </c:pt>
                <c:pt idx="19">
                  <c:v>218</c:v>
                </c:pt>
                <c:pt idx="20">
                  <c:v>213</c:v>
                </c:pt>
                <c:pt idx="21">
                  <c:v>188</c:v>
                </c:pt>
                <c:pt idx="22">
                  <c:v>172</c:v>
                </c:pt>
                <c:pt idx="23">
                  <c:v>135</c:v>
                </c:pt>
                <c:pt idx="24">
                  <c:v>137</c:v>
                </c:pt>
                <c:pt idx="25">
                  <c:v>125</c:v>
                </c:pt>
                <c:pt idx="26">
                  <c:v>122</c:v>
                </c:pt>
                <c:pt idx="27">
                  <c:v>123</c:v>
                </c:pt>
                <c:pt idx="28">
                  <c:v>118</c:v>
                </c:pt>
                <c:pt idx="29">
                  <c:v>127</c:v>
                </c:pt>
                <c:pt idx="30">
                  <c:v>111</c:v>
                </c:pt>
                <c:pt idx="31">
                  <c:v>144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'980007'!$F$1019:$F$1050</c:f>
              <c:numCache>
                <c:formatCode>0</c:formatCode>
                <c:ptCount val="32"/>
                <c:pt idx="0">
                  <c:v>120.41327806111418</c:v>
                </c:pt>
                <c:pt idx="1">
                  <c:v>120.41750934760336</c:v>
                </c:pt>
                <c:pt idx="2">
                  <c:v>120.43630530745173</c:v>
                </c:pt>
                <c:pt idx="3">
                  <c:v>120.50568840605189</c:v>
                </c:pt>
                <c:pt idx="4">
                  <c:v>120.73776879324845</c:v>
                </c:pt>
                <c:pt idx="5">
                  <c:v>121.37413841922623</c:v>
                </c:pt>
                <c:pt idx="6">
                  <c:v>123.16357196886479</c:v>
                </c:pt>
                <c:pt idx="7">
                  <c:v>127.65036415277481</c:v>
                </c:pt>
                <c:pt idx="8">
                  <c:v>137.41998968641872</c:v>
                </c:pt>
                <c:pt idx="9">
                  <c:v>155.89730294470823</c:v>
                </c:pt>
                <c:pt idx="10">
                  <c:v>185.04369810480512</c:v>
                </c:pt>
                <c:pt idx="11">
                  <c:v>228.93359203095787</c:v>
                </c:pt>
                <c:pt idx="12">
                  <c:v>282.98398489447658</c:v>
                </c:pt>
                <c:pt idx="13">
                  <c:v>336.00531422422813</c:v>
                </c:pt>
                <c:pt idx="14">
                  <c:v>381.88494897446202</c:v>
                </c:pt>
                <c:pt idx="15">
                  <c:v>404.27263525533635</c:v>
                </c:pt>
                <c:pt idx="16">
                  <c:v>395.66397428850019</c:v>
                </c:pt>
                <c:pt idx="17">
                  <c:v>359.22082299163606</c:v>
                </c:pt>
                <c:pt idx="18">
                  <c:v>310.30034946422444</c:v>
                </c:pt>
                <c:pt idx="19">
                  <c:v>254.46149135714109</c:v>
                </c:pt>
                <c:pt idx="20">
                  <c:v>204.66077501656943</c:v>
                </c:pt>
                <c:pt idx="21">
                  <c:v>168.05862153015212</c:v>
                </c:pt>
                <c:pt idx="22">
                  <c:v>143.80607242596508</c:v>
                </c:pt>
                <c:pt idx="23">
                  <c:v>130.8419324128968</c:v>
                </c:pt>
                <c:pt idx="24">
                  <c:v>124.89106715652699</c:v>
                </c:pt>
                <c:pt idx="25">
                  <c:v>122.19187864604308</c:v>
                </c:pt>
                <c:pt idx="26">
                  <c:v>121.00052580005769</c:v>
                </c:pt>
                <c:pt idx="27">
                  <c:v>120.57522954653378</c:v>
                </c:pt>
                <c:pt idx="28">
                  <c:v>120.46017762975448</c:v>
                </c:pt>
                <c:pt idx="29">
                  <c:v>120.42286346517798</c:v>
                </c:pt>
                <c:pt idx="30">
                  <c:v>120.41445889588175</c:v>
                </c:pt>
                <c:pt idx="31">
                  <c:v>120.41259214475835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468160"/>
        <c:axId val="199469696"/>
      </c:scatterChart>
      <c:valAx>
        <c:axId val="199468160"/>
        <c:scaling>
          <c:orientation val="minMax"/>
        </c:scaling>
        <c:axPos val="b"/>
        <c:numFmt formatCode="General" sourceLinked="1"/>
        <c:tickLblPos val="nextTo"/>
        <c:crossAx val="199469696"/>
        <c:crosses val="autoZero"/>
        <c:crossBetween val="midCat"/>
      </c:valAx>
      <c:valAx>
        <c:axId val="199469696"/>
        <c:scaling>
          <c:orientation val="minMax"/>
        </c:scaling>
        <c:axPos val="l"/>
        <c:majorGridlines/>
        <c:numFmt formatCode="General" sourceLinked="1"/>
        <c:tickLblPos val="nextTo"/>
        <c:crossAx val="199468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'980007'!$E$1069:$E$1100</c:f>
              <c:numCache>
                <c:formatCode>General</c:formatCode>
                <c:ptCount val="32"/>
                <c:pt idx="0">
                  <c:v>95</c:v>
                </c:pt>
                <c:pt idx="1">
                  <c:v>108</c:v>
                </c:pt>
                <c:pt idx="2">
                  <c:v>119</c:v>
                </c:pt>
                <c:pt idx="3">
                  <c:v>118</c:v>
                </c:pt>
                <c:pt idx="4">
                  <c:v>135</c:v>
                </c:pt>
                <c:pt idx="5">
                  <c:v>135</c:v>
                </c:pt>
                <c:pt idx="6">
                  <c:v>128</c:v>
                </c:pt>
                <c:pt idx="7">
                  <c:v>124</c:v>
                </c:pt>
                <c:pt idx="8">
                  <c:v>151</c:v>
                </c:pt>
                <c:pt idx="9">
                  <c:v>186</c:v>
                </c:pt>
                <c:pt idx="10">
                  <c:v>215</c:v>
                </c:pt>
                <c:pt idx="11">
                  <c:v>221</c:v>
                </c:pt>
                <c:pt idx="12">
                  <c:v>298</c:v>
                </c:pt>
                <c:pt idx="13">
                  <c:v>396</c:v>
                </c:pt>
                <c:pt idx="14">
                  <c:v>440</c:v>
                </c:pt>
                <c:pt idx="15">
                  <c:v>478</c:v>
                </c:pt>
                <c:pt idx="16">
                  <c:v>450</c:v>
                </c:pt>
                <c:pt idx="17">
                  <c:v>374</c:v>
                </c:pt>
                <c:pt idx="18">
                  <c:v>317</c:v>
                </c:pt>
                <c:pt idx="19">
                  <c:v>226</c:v>
                </c:pt>
                <c:pt idx="20">
                  <c:v>199</c:v>
                </c:pt>
                <c:pt idx="21">
                  <c:v>174</c:v>
                </c:pt>
                <c:pt idx="22">
                  <c:v>191</c:v>
                </c:pt>
                <c:pt idx="23">
                  <c:v>153</c:v>
                </c:pt>
                <c:pt idx="24">
                  <c:v>119</c:v>
                </c:pt>
                <c:pt idx="25">
                  <c:v>162</c:v>
                </c:pt>
                <c:pt idx="26">
                  <c:v>155</c:v>
                </c:pt>
                <c:pt idx="27">
                  <c:v>124</c:v>
                </c:pt>
                <c:pt idx="28">
                  <c:v>130</c:v>
                </c:pt>
                <c:pt idx="29">
                  <c:v>122</c:v>
                </c:pt>
                <c:pt idx="30">
                  <c:v>121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'980007'!$F$1069:$F$1100</c:f>
              <c:numCache>
                <c:formatCode>0</c:formatCode>
                <c:ptCount val="32"/>
                <c:pt idx="0">
                  <c:v>125.62302862741657</c:v>
                </c:pt>
                <c:pt idx="1">
                  <c:v>125.62537632307689</c:v>
                </c:pt>
                <c:pt idx="2">
                  <c:v>125.63725704491991</c:v>
                </c:pt>
                <c:pt idx="3">
                  <c:v>125.68663121789872</c:v>
                </c:pt>
                <c:pt idx="4">
                  <c:v>125.87034744507153</c:v>
                </c:pt>
                <c:pt idx="5">
                  <c:v>126.42275725573612</c:v>
                </c:pt>
                <c:pt idx="6">
                  <c:v>128.11158041280314</c:v>
                </c:pt>
                <c:pt idx="7">
                  <c:v>132.67653114503756</c:v>
                </c:pt>
                <c:pt idx="8">
                  <c:v>143.26846972720475</c:v>
                </c:pt>
                <c:pt idx="9">
                  <c:v>164.34207509558982</c:v>
                </c:pt>
                <c:pt idx="10">
                  <c:v>198.82768583135785</c:v>
                </c:pt>
                <c:pt idx="11">
                  <c:v>251.98724439720124</c:v>
                </c:pt>
                <c:pt idx="12">
                  <c:v>317.9683788574975</c:v>
                </c:pt>
                <c:pt idx="13">
                  <c:v>381.87033011707911</c:v>
                </c:pt>
                <c:pt idx="14">
                  <c:v>434.42066899704304</c:v>
                </c:pt>
                <c:pt idx="15">
                  <c:v>454.80662452546864</c:v>
                </c:pt>
                <c:pt idx="16">
                  <c:v>435.37487879876909</c:v>
                </c:pt>
                <c:pt idx="17">
                  <c:v>383.44956981787789</c:v>
                </c:pt>
                <c:pt idx="18">
                  <c:v>320.92575538058321</c:v>
                </c:pt>
                <c:pt idx="19">
                  <c:v>255.13030745732834</c:v>
                </c:pt>
                <c:pt idx="20">
                  <c:v>201.11948404123561</c:v>
                </c:pt>
                <c:pt idx="21">
                  <c:v>164.79990522960853</c:v>
                </c:pt>
                <c:pt idx="22">
                  <c:v>142.99317718084424</c:v>
                </c:pt>
                <c:pt idx="23">
                  <c:v>132.55057852089374</c:v>
                </c:pt>
                <c:pt idx="24">
                  <c:v>128.27915306664246</c:v>
                </c:pt>
                <c:pt idx="25">
                  <c:v>126.55793010131912</c:v>
                </c:pt>
                <c:pt idx="26">
                  <c:v>125.89075068343396</c:v>
                </c:pt>
                <c:pt idx="27">
                  <c:v>125.68572348437451</c:v>
                </c:pt>
                <c:pt idx="28">
                  <c:v>125.63848499881939</c:v>
                </c:pt>
                <c:pt idx="29">
                  <c:v>125.62545701785552</c:v>
                </c:pt>
                <c:pt idx="30">
                  <c:v>125.6230188742653</c:v>
                </c:pt>
                <c:pt idx="31">
                  <c:v>125.62256945194831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585792"/>
        <c:axId val="199587328"/>
      </c:scatterChart>
      <c:valAx>
        <c:axId val="199585792"/>
        <c:scaling>
          <c:orientation val="minMax"/>
        </c:scaling>
        <c:axPos val="b"/>
        <c:numFmt formatCode="General" sourceLinked="1"/>
        <c:tickLblPos val="nextTo"/>
        <c:crossAx val="199587328"/>
        <c:crosses val="autoZero"/>
        <c:crossBetween val="midCat"/>
      </c:valAx>
      <c:valAx>
        <c:axId val="199587328"/>
        <c:scaling>
          <c:orientation val="minMax"/>
        </c:scaling>
        <c:axPos val="l"/>
        <c:majorGridlines/>
        <c:numFmt formatCode="General" sourceLinked="1"/>
        <c:tickLblPos val="nextTo"/>
        <c:crossAx val="19958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'980007'!$E$1119:$E$1150</c:f>
              <c:numCache>
                <c:formatCode>General</c:formatCode>
                <c:ptCount val="32"/>
                <c:pt idx="0">
                  <c:v>83</c:v>
                </c:pt>
                <c:pt idx="1">
                  <c:v>110</c:v>
                </c:pt>
                <c:pt idx="2">
                  <c:v>113</c:v>
                </c:pt>
                <c:pt idx="3">
                  <c:v>109</c:v>
                </c:pt>
                <c:pt idx="4">
                  <c:v>102</c:v>
                </c:pt>
                <c:pt idx="5">
                  <c:v>124</c:v>
                </c:pt>
                <c:pt idx="6">
                  <c:v>122</c:v>
                </c:pt>
                <c:pt idx="7">
                  <c:v>134</c:v>
                </c:pt>
                <c:pt idx="8">
                  <c:v>142</c:v>
                </c:pt>
                <c:pt idx="9">
                  <c:v>161</c:v>
                </c:pt>
                <c:pt idx="10">
                  <c:v>205</c:v>
                </c:pt>
                <c:pt idx="11">
                  <c:v>223</c:v>
                </c:pt>
                <c:pt idx="12">
                  <c:v>285</c:v>
                </c:pt>
                <c:pt idx="13">
                  <c:v>377</c:v>
                </c:pt>
                <c:pt idx="14">
                  <c:v>447</c:v>
                </c:pt>
                <c:pt idx="15">
                  <c:v>499</c:v>
                </c:pt>
                <c:pt idx="16">
                  <c:v>431</c:v>
                </c:pt>
                <c:pt idx="17">
                  <c:v>396</c:v>
                </c:pt>
                <c:pt idx="18">
                  <c:v>284</c:v>
                </c:pt>
                <c:pt idx="19">
                  <c:v>241</c:v>
                </c:pt>
                <c:pt idx="20">
                  <c:v>211</c:v>
                </c:pt>
                <c:pt idx="21">
                  <c:v>179</c:v>
                </c:pt>
                <c:pt idx="22">
                  <c:v>196</c:v>
                </c:pt>
                <c:pt idx="23">
                  <c:v>144</c:v>
                </c:pt>
                <c:pt idx="24">
                  <c:v>135</c:v>
                </c:pt>
                <c:pt idx="25">
                  <c:v>144</c:v>
                </c:pt>
                <c:pt idx="26">
                  <c:v>147</c:v>
                </c:pt>
                <c:pt idx="27">
                  <c:v>149</c:v>
                </c:pt>
                <c:pt idx="28">
                  <c:v>123</c:v>
                </c:pt>
                <c:pt idx="29">
                  <c:v>130</c:v>
                </c:pt>
                <c:pt idx="30">
                  <c:v>139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'980007'!$F$1119:$F$1150</c:f>
              <c:numCache>
                <c:formatCode>0</c:formatCode>
                <c:ptCount val="32"/>
                <c:pt idx="0">
                  <c:v>122.43392565140377</c:v>
                </c:pt>
                <c:pt idx="1">
                  <c:v>122.43600201208878</c:v>
                </c:pt>
                <c:pt idx="2">
                  <c:v>122.44657280344306</c:v>
                </c:pt>
                <c:pt idx="3">
                  <c:v>122.49079131169346</c:v>
                </c:pt>
                <c:pt idx="4">
                  <c:v>122.65649440709608</c:v>
                </c:pt>
                <c:pt idx="5">
                  <c:v>123.15845082009793</c:v>
                </c:pt>
                <c:pt idx="6">
                  <c:v>124.70575254329384</c:v>
                </c:pt>
                <c:pt idx="7">
                  <c:v>128.92731240877421</c:v>
                </c:pt>
                <c:pt idx="8">
                  <c:v>138.82357776205816</c:v>
                </c:pt>
                <c:pt idx="9">
                  <c:v>158.73574431276842</c:v>
                </c:pt>
                <c:pt idx="10">
                  <c:v>191.71990414023315</c:v>
                </c:pt>
                <c:pt idx="11">
                  <c:v>243.28289588015494</c:v>
                </c:pt>
                <c:pt idx="12">
                  <c:v>308.38481027887667</c:v>
                </c:pt>
                <c:pt idx="13">
                  <c:v>372.83299257097809</c:v>
                </c:pt>
                <c:pt idx="14">
                  <c:v>427.80423383372164</c:v>
                </c:pt>
                <c:pt idx="15">
                  <c:v>452.07865655790761</c:v>
                </c:pt>
                <c:pt idx="16">
                  <c:v>436.70805564654654</c:v>
                </c:pt>
                <c:pt idx="17">
                  <c:v>387.58217438651457</c:v>
                </c:pt>
                <c:pt idx="18">
                  <c:v>325.89363304198531</c:v>
                </c:pt>
                <c:pt idx="19">
                  <c:v>259.28768216380627</c:v>
                </c:pt>
                <c:pt idx="20">
                  <c:v>203.42123440627302</c:v>
                </c:pt>
                <c:pt idx="21">
                  <c:v>165.11313475230185</c:v>
                </c:pt>
                <c:pt idx="22">
                  <c:v>141.67457017887784</c:v>
                </c:pt>
                <c:pt idx="23">
                  <c:v>130.23727028421368</c:v>
                </c:pt>
                <c:pt idx="24">
                  <c:v>125.47399663501854</c:v>
                </c:pt>
                <c:pt idx="25">
                  <c:v>123.52141746895899</c:v>
                </c:pt>
                <c:pt idx="26">
                  <c:v>122.75110822120209</c:v>
                </c:pt>
                <c:pt idx="27">
                  <c:v>122.50980366224893</c:v>
                </c:pt>
                <c:pt idx="28">
                  <c:v>122.45311012836724</c:v>
                </c:pt>
                <c:pt idx="29">
                  <c:v>122.43717825691381</c:v>
                </c:pt>
                <c:pt idx="30">
                  <c:v>122.43413451862578</c:v>
                </c:pt>
                <c:pt idx="31">
                  <c:v>122.43356214745549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494272"/>
        <c:axId val="199504256"/>
      </c:scatterChart>
      <c:valAx>
        <c:axId val="199494272"/>
        <c:scaling>
          <c:orientation val="minMax"/>
        </c:scaling>
        <c:axPos val="b"/>
        <c:numFmt formatCode="General" sourceLinked="1"/>
        <c:tickLblPos val="nextTo"/>
        <c:crossAx val="199504256"/>
        <c:crosses val="autoZero"/>
        <c:crossBetween val="midCat"/>
      </c:valAx>
      <c:valAx>
        <c:axId val="199504256"/>
        <c:scaling>
          <c:orientation val="minMax"/>
        </c:scaling>
        <c:axPos val="l"/>
        <c:majorGridlines/>
        <c:numFmt formatCode="General" sourceLinked="1"/>
        <c:tickLblPos val="nextTo"/>
        <c:crossAx val="199494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'980007'!$E$1169:$E$1200</c:f>
              <c:numCache>
                <c:formatCode>General</c:formatCode>
                <c:ptCount val="32"/>
                <c:pt idx="0">
                  <c:v>92</c:v>
                </c:pt>
                <c:pt idx="1">
                  <c:v>102</c:v>
                </c:pt>
                <c:pt idx="2">
                  <c:v>109</c:v>
                </c:pt>
                <c:pt idx="3">
                  <c:v>120</c:v>
                </c:pt>
                <c:pt idx="4">
                  <c:v>111</c:v>
                </c:pt>
                <c:pt idx="5">
                  <c:v>108</c:v>
                </c:pt>
                <c:pt idx="6">
                  <c:v>133</c:v>
                </c:pt>
                <c:pt idx="7">
                  <c:v>124</c:v>
                </c:pt>
                <c:pt idx="8">
                  <c:v>134</c:v>
                </c:pt>
                <c:pt idx="9">
                  <c:v>178</c:v>
                </c:pt>
                <c:pt idx="10">
                  <c:v>175</c:v>
                </c:pt>
                <c:pt idx="11">
                  <c:v>232</c:v>
                </c:pt>
                <c:pt idx="12">
                  <c:v>311</c:v>
                </c:pt>
                <c:pt idx="13">
                  <c:v>381</c:v>
                </c:pt>
                <c:pt idx="14">
                  <c:v>455</c:v>
                </c:pt>
                <c:pt idx="15">
                  <c:v>421</c:v>
                </c:pt>
                <c:pt idx="16">
                  <c:v>448</c:v>
                </c:pt>
                <c:pt idx="17">
                  <c:v>375</c:v>
                </c:pt>
                <c:pt idx="18">
                  <c:v>328</c:v>
                </c:pt>
                <c:pt idx="19">
                  <c:v>242</c:v>
                </c:pt>
                <c:pt idx="20">
                  <c:v>219</c:v>
                </c:pt>
                <c:pt idx="21">
                  <c:v>171</c:v>
                </c:pt>
                <c:pt idx="22">
                  <c:v>171</c:v>
                </c:pt>
                <c:pt idx="23">
                  <c:v>133</c:v>
                </c:pt>
                <c:pt idx="24">
                  <c:v>165</c:v>
                </c:pt>
                <c:pt idx="25">
                  <c:v>128</c:v>
                </c:pt>
                <c:pt idx="26">
                  <c:v>130</c:v>
                </c:pt>
                <c:pt idx="27">
                  <c:v>130</c:v>
                </c:pt>
                <c:pt idx="28">
                  <c:v>110</c:v>
                </c:pt>
                <c:pt idx="29">
                  <c:v>123</c:v>
                </c:pt>
                <c:pt idx="30">
                  <c:v>132</c:v>
                </c:pt>
                <c:pt idx="31">
                  <c:v>121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'980007'!$F$1169:$F$1200</c:f>
              <c:numCache>
                <c:formatCode>0</c:formatCode>
                <c:ptCount val="32"/>
                <c:pt idx="0">
                  <c:v>118.58292738877185</c:v>
                </c:pt>
                <c:pt idx="1">
                  <c:v>118.58795493919715</c:v>
                </c:pt>
                <c:pt idx="2">
                  <c:v>118.61032168480824</c:v>
                </c:pt>
                <c:pt idx="3">
                  <c:v>118.69295142080199</c:v>
                </c:pt>
                <c:pt idx="4">
                  <c:v>118.96936029627162</c:v>
                </c:pt>
                <c:pt idx="5">
                  <c:v>119.72680970017481</c:v>
                </c:pt>
                <c:pt idx="6">
                  <c:v>121.8537945902651</c:v>
                </c:pt>
                <c:pt idx="7">
                  <c:v>127.17501743509496</c:v>
                </c:pt>
                <c:pt idx="8">
                  <c:v>138.72489909727568</c:v>
                </c:pt>
                <c:pt idx="9">
                  <c:v>160.4785909081362</c:v>
                </c:pt>
                <c:pt idx="10">
                  <c:v>194.61654603528282</c:v>
                </c:pt>
                <c:pt idx="11">
                  <c:v>245.6835276539957</c:v>
                </c:pt>
                <c:pt idx="12">
                  <c:v>308.02112450528989</c:v>
                </c:pt>
                <c:pt idx="13">
                  <c:v>368.43975398779827</c:v>
                </c:pt>
                <c:pt idx="14">
                  <c:v>419.65622276534737</c:v>
                </c:pt>
                <c:pt idx="15">
                  <c:v>443.08064351894438</c:v>
                </c:pt>
                <c:pt idx="16">
                  <c:v>430.7539326718898</c:v>
                </c:pt>
                <c:pt idx="17">
                  <c:v>387.11513337105333</c:v>
                </c:pt>
                <c:pt idx="18">
                  <c:v>330.29865026570747</c:v>
                </c:pt>
                <c:pt idx="19">
                  <c:v>266.59726219606483</c:v>
                </c:pt>
                <c:pt idx="20">
                  <c:v>210.63059522383131</c:v>
                </c:pt>
                <c:pt idx="21">
                  <c:v>170.06225803972239</c:v>
                </c:pt>
                <c:pt idx="22">
                  <c:v>143.5474670790868</c:v>
                </c:pt>
                <c:pt idx="23">
                  <c:v>129.57103076254478</c:v>
                </c:pt>
                <c:pt idx="24">
                  <c:v>123.24269884635913</c:v>
                </c:pt>
                <c:pt idx="25">
                  <c:v>120.41025171896148</c:v>
                </c:pt>
                <c:pt idx="26">
                  <c:v>119.17744023043413</c:v>
                </c:pt>
                <c:pt idx="27">
                  <c:v>118.74411524326621</c:v>
                </c:pt>
                <c:pt idx="28">
                  <c:v>118.62875317604018</c:v>
                </c:pt>
                <c:pt idx="29">
                  <c:v>118.59192210543043</c:v>
                </c:pt>
                <c:pt idx="30">
                  <c:v>118.58377000552645</c:v>
                </c:pt>
                <c:pt idx="31">
                  <c:v>118.58199015163629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550464"/>
        <c:axId val="199552000"/>
      </c:scatterChart>
      <c:valAx>
        <c:axId val="199550464"/>
        <c:scaling>
          <c:orientation val="minMax"/>
        </c:scaling>
        <c:axPos val="b"/>
        <c:numFmt formatCode="General" sourceLinked="1"/>
        <c:tickLblPos val="nextTo"/>
        <c:crossAx val="199552000"/>
        <c:crosses val="autoZero"/>
        <c:crossBetween val="midCat"/>
      </c:valAx>
      <c:valAx>
        <c:axId val="199552000"/>
        <c:scaling>
          <c:orientation val="minMax"/>
        </c:scaling>
        <c:axPos val="l"/>
        <c:majorGridlines/>
        <c:numFmt formatCode="General" sourceLinked="1"/>
        <c:tickLblPos val="nextTo"/>
        <c:crossAx val="199550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'980007'!$E$1219:$E$1250</c:f>
              <c:numCache>
                <c:formatCode>General</c:formatCode>
                <c:ptCount val="32"/>
                <c:pt idx="0">
                  <c:v>117</c:v>
                </c:pt>
                <c:pt idx="1">
                  <c:v>147</c:v>
                </c:pt>
                <c:pt idx="2">
                  <c:v>150</c:v>
                </c:pt>
                <c:pt idx="3">
                  <c:v>134</c:v>
                </c:pt>
                <c:pt idx="4">
                  <c:v>166</c:v>
                </c:pt>
                <c:pt idx="5">
                  <c:v>192</c:v>
                </c:pt>
                <c:pt idx="6">
                  <c:v>152</c:v>
                </c:pt>
                <c:pt idx="7">
                  <c:v>206</c:v>
                </c:pt>
                <c:pt idx="8">
                  <c:v>184</c:v>
                </c:pt>
                <c:pt idx="9">
                  <c:v>230</c:v>
                </c:pt>
                <c:pt idx="10">
                  <c:v>250</c:v>
                </c:pt>
                <c:pt idx="11">
                  <c:v>286</c:v>
                </c:pt>
                <c:pt idx="12">
                  <c:v>326</c:v>
                </c:pt>
                <c:pt idx="13">
                  <c:v>413</c:v>
                </c:pt>
                <c:pt idx="14">
                  <c:v>439</c:v>
                </c:pt>
                <c:pt idx="15">
                  <c:v>455</c:v>
                </c:pt>
                <c:pt idx="16">
                  <c:v>492</c:v>
                </c:pt>
                <c:pt idx="17">
                  <c:v>447</c:v>
                </c:pt>
                <c:pt idx="18">
                  <c:v>414</c:v>
                </c:pt>
                <c:pt idx="19">
                  <c:v>328</c:v>
                </c:pt>
                <c:pt idx="20">
                  <c:v>332</c:v>
                </c:pt>
                <c:pt idx="21">
                  <c:v>257</c:v>
                </c:pt>
                <c:pt idx="22">
                  <c:v>216</c:v>
                </c:pt>
                <c:pt idx="23">
                  <c:v>223</c:v>
                </c:pt>
                <c:pt idx="24">
                  <c:v>183</c:v>
                </c:pt>
                <c:pt idx="25">
                  <c:v>188</c:v>
                </c:pt>
                <c:pt idx="26">
                  <c:v>174</c:v>
                </c:pt>
                <c:pt idx="27">
                  <c:v>163</c:v>
                </c:pt>
                <c:pt idx="28">
                  <c:v>151</c:v>
                </c:pt>
                <c:pt idx="29">
                  <c:v>157</c:v>
                </c:pt>
                <c:pt idx="30">
                  <c:v>147</c:v>
                </c:pt>
                <c:pt idx="31">
                  <c:v>185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'980007'!$F$1219:$F$1250</c:f>
              <c:numCache>
                <c:formatCode>0</c:formatCode>
                <c:ptCount val="32"/>
                <c:pt idx="0">
                  <c:v>153.52912649433947</c:v>
                </c:pt>
                <c:pt idx="1">
                  <c:v>153.64816924195736</c:v>
                </c:pt>
                <c:pt idx="2">
                  <c:v>153.96650660933423</c:v>
                </c:pt>
                <c:pt idx="3">
                  <c:v>154.70191915134944</c:v>
                </c:pt>
                <c:pt idx="4">
                  <c:v>156.30705946374806</c:v>
                </c:pt>
                <c:pt idx="5">
                  <c:v>159.32693911810773</c:v>
                </c:pt>
                <c:pt idx="6">
                  <c:v>165.32395777542601</c:v>
                </c:pt>
                <c:pt idx="7">
                  <c:v>176.21592304102455</c:v>
                </c:pt>
                <c:pt idx="8">
                  <c:v>194.05515807176442</c:v>
                </c:pt>
                <c:pt idx="9">
                  <c:v>220.54191470722913</c:v>
                </c:pt>
                <c:pt idx="10">
                  <c:v>254.91975957176891</c:v>
                </c:pt>
                <c:pt idx="11">
                  <c:v>299.2991840544272</c:v>
                </c:pt>
                <c:pt idx="12">
                  <c:v>348.23724364515988</c:v>
                </c:pt>
                <c:pt idx="13">
                  <c:v>393.63861689296783</c:v>
                </c:pt>
                <c:pt idx="14">
                  <c:v>433.62988978681807</c:v>
                </c:pt>
                <c:pt idx="15">
                  <c:v>457.92438913130917</c:v>
                </c:pt>
                <c:pt idx="16">
                  <c:v>461.18451928395086</c:v>
                </c:pt>
                <c:pt idx="17">
                  <c:v>442.97055177609968</c:v>
                </c:pt>
                <c:pt idx="18">
                  <c:v>410.39893374672641</c:v>
                </c:pt>
                <c:pt idx="19">
                  <c:v>365.10900545461254</c:v>
                </c:pt>
                <c:pt idx="20">
                  <c:v>315.35460258265022</c:v>
                </c:pt>
                <c:pt idx="21">
                  <c:v>269.15493644945991</c:v>
                </c:pt>
                <c:pt idx="22">
                  <c:v>229.06555726704576</c:v>
                </c:pt>
                <c:pt idx="23">
                  <c:v>199.86395911507597</c:v>
                </c:pt>
                <c:pt idx="24">
                  <c:v>181.19871944366037</c:v>
                </c:pt>
                <c:pt idx="25">
                  <c:v>169.22708066016341</c:v>
                </c:pt>
                <c:pt idx="26">
                  <c:v>161.44328599887902</c:v>
                </c:pt>
                <c:pt idx="27">
                  <c:v>157.07591092743289</c:v>
                </c:pt>
                <c:pt idx="28">
                  <c:v>155.1568510612436</c:v>
                </c:pt>
                <c:pt idx="29">
                  <c:v>154.13017016962044</c:v>
                </c:pt>
                <c:pt idx="30">
                  <c:v>153.72091569336877</c:v>
                </c:pt>
                <c:pt idx="31">
                  <c:v>153.55874089184036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280320"/>
        <c:axId val="202294400"/>
      </c:scatterChart>
      <c:valAx>
        <c:axId val="202280320"/>
        <c:scaling>
          <c:orientation val="minMax"/>
        </c:scaling>
        <c:axPos val="b"/>
        <c:numFmt formatCode="General" sourceLinked="1"/>
        <c:tickLblPos val="nextTo"/>
        <c:crossAx val="202294400"/>
        <c:crosses val="autoZero"/>
        <c:crossBetween val="midCat"/>
      </c:valAx>
      <c:valAx>
        <c:axId val="202294400"/>
        <c:scaling>
          <c:orientation val="minMax"/>
        </c:scaling>
        <c:axPos val="l"/>
        <c:majorGridlines/>
        <c:numFmt formatCode="General" sourceLinked="1"/>
        <c:tickLblPos val="nextTo"/>
        <c:crossAx val="202280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'980007'!$E$1269:$E$1300</c:f>
              <c:numCache>
                <c:formatCode>General</c:formatCode>
                <c:ptCount val="32"/>
                <c:pt idx="0">
                  <c:v>161</c:v>
                </c:pt>
                <c:pt idx="1">
                  <c:v>134</c:v>
                </c:pt>
                <c:pt idx="2">
                  <c:v>164</c:v>
                </c:pt>
                <c:pt idx="3">
                  <c:v>175</c:v>
                </c:pt>
                <c:pt idx="4">
                  <c:v>144</c:v>
                </c:pt>
                <c:pt idx="5">
                  <c:v>177</c:v>
                </c:pt>
                <c:pt idx="6">
                  <c:v>178</c:v>
                </c:pt>
                <c:pt idx="7">
                  <c:v>209</c:v>
                </c:pt>
                <c:pt idx="8">
                  <c:v>201</c:v>
                </c:pt>
                <c:pt idx="9">
                  <c:v>221</c:v>
                </c:pt>
                <c:pt idx="10">
                  <c:v>231</c:v>
                </c:pt>
                <c:pt idx="11">
                  <c:v>277</c:v>
                </c:pt>
                <c:pt idx="12">
                  <c:v>283</c:v>
                </c:pt>
                <c:pt idx="13">
                  <c:v>336</c:v>
                </c:pt>
                <c:pt idx="14">
                  <c:v>365</c:v>
                </c:pt>
                <c:pt idx="15">
                  <c:v>410</c:v>
                </c:pt>
                <c:pt idx="16">
                  <c:v>454</c:v>
                </c:pt>
                <c:pt idx="17">
                  <c:v>445</c:v>
                </c:pt>
                <c:pt idx="18">
                  <c:v>426</c:v>
                </c:pt>
                <c:pt idx="19">
                  <c:v>406</c:v>
                </c:pt>
                <c:pt idx="20">
                  <c:v>319</c:v>
                </c:pt>
                <c:pt idx="21">
                  <c:v>294</c:v>
                </c:pt>
                <c:pt idx="22">
                  <c:v>269</c:v>
                </c:pt>
                <c:pt idx="23">
                  <c:v>262</c:v>
                </c:pt>
                <c:pt idx="24">
                  <c:v>248</c:v>
                </c:pt>
                <c:pt idx="25">
                  <c:v>218</c:v>
                </c:pt>
                <c:pt idx="26">
                  <c:v>210</c:v>
                </c:pt>
                <c:pt idx="27">
                  <c:v>212</c:v>
                </c:pt>
                <c:pt idx="28">
                  <c:v>176</c:v>
                </c:pt>
                <c:pt idx="29">
                  <c:v>155</c:v>
                </c:pt>
                <c:pt idx="30">
                  <c:v>206</c:v>
                </c:pt>
                <c:pt idx="31">
                  <c:v>163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'980007'!$F$1269:$F$1300</c:f>
              <c:numCache>
                <c:formatCode>0</c:formatCode>
                <c:ptCount val="32"/>
                <c:pt idx="0">
                  <c:v>165.31427048131553</c:v>
                </c:pt>
                <c:pt idx="1">
                  <c:v>165.52076133539549</c:v>
                </c:pt>
                <c:pt idx="2">
                  <c:v>165.98623146286354</c:v>
                </c:pt>
                <c:pt idx="3">
                  <c:v>166.90737096062364</c:v>
                </c:pt>
                <c:pt idx="4">
                  <c:v>168.66102005455562</c:v>
                </c:pt>
                <c:pt idx="5">
                  <c:v>171.59744889786623</c:v>
                </c:pt>
                <c:pt idx="6">
                  <c:v>176.86325617845981</c:v>
                </c:pt>
                <c:pt idx="7">
                  <c:v>185.61784467848651</c:v>
                </c:pt>
                <c:pt idx="8">
                  <c:v>198.98351350080642</c:v>
                </c:pt>
                <c:pt idx="9">
                  <c:v>217.8631034986833</c:v>
                </c:pt>
                <c:pt idx="10">
                  <c:v>241.69507369192297</c:v>
                </c:pt>
                <c:pt idx="11">
                  <c:v>272.31849247674489</c:v>
                </c:pt>
                <c:pt idx="12">
                  <c:v>306.90059851904846</c:v>
                </c:pt>
                <c:pt idx="13">
                  <c:v>340.97436943289449</c:v>
                </c:pt>
                <c:pt idx="14">
                  <c:v>374.8932206604635</c:v>
                </c:pt>
                <c:pt idx="15">
                  <c:v>402.2442285709264</c:v>
                </c:pt>
                <c:pt idx="16">
                  <c:v>418.6674247508862</c:v>
                </c:pt>
                <c:pt idx="17">
                  <c:v>421.60368510135044</c:v>
                </c:pt>
                <c:pt idx="18">
                  <c:v>412.09493593721993</c:v>
                </c:pt>
                <c:pt idx="19">
                  <c:v>390.5240679210753</c:v>
                </c:pt>
                <c:pt idx="20">
                  <c:v>359.67700588127343</c:v>
                </c:pt>
                <c:pt idx="21">
                  <c:v>324.44015720863871</c:v>
                </c:pt>
                <c:pt idx="22">
                  <c:v>287.249699053011</c:v>
                </c:pt>
                <c:pt idx="23">
                  <c:v>254.21238502122259</c:v>
                </c:pt>
                <c:pt idx="24">
                  <c:v>228.52216316478166</c:v>
                </c:pt>
                <c:pt idx="25">
                  <c:v>208.49081455489639</c:v>
                </c:pt>
                <c:pt idx="26">
                  <c:v>192.39965531551636</c:v>
                </c:pt>
                <c:pt idx="27">
                  <c:v>180.92766156001892</c:v>
                </c:pt>
                <c:pt idx="28">
                  <c:v>174.46588642241039</c:v>
                </c:pt>
                <c:pt idx="29">
                  <c:v>170.00351986980129</c:v>
                </c:pt>
                <c:pt idx="30">
                  <c:v>167.64169370325661</c:v>
                </c:pt>
                <c:pt idx="31">
                  <c:v>166.39821725910676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381568"/>
        <c:axId val="202399744"/>
      </c:scatterChart>
      <c:valAx>
        <c:axId val="202381568"/>
        <c:scaling>
          <c:orientation val="minMax"/>
        </c:scaling>
        <c:axPos val="b"/>
        <c:numFmt formatCode="General" sourceLinked="1"/>
        <c:tickLblPos val="nextTo"/>
        <c:crossAx val="202399744"/>
        <c:crosses val="autoZero"/>
        <c:crossBetween val="midCat"/>
      </c:valAx>
      <c:valAx>
        <c:axId val="202399744"/>
        <c:scaling>
          <c:orientation val="minMax"/>
        </c:scaling>
        <c:axPos val="l"/>
        <c:majorGridlines/>
        <c:numFmt formatCode="General" sourceLinked="1"/>
        <c:tickLblPos val="nextTo"/>
        <c:crossAx val="202381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'980007'!$E$1319:$E$1350</c:f>
              <c:numCache>
                <c:formatCode>General</c:formatCode>
                <c:ptCount val="32"/>
                <c:pt idx="0">
                  <c:v>159</c:v>
                </c:pt>
                <c:pt idx="1">
                  <c:v>181</c:v>
                </c:pt>
                <c:pt idx="2">
                  <c:v>192</c:v>
                </c:pt>
                <c:pt idx="3">
                  <c:v>179</c:v>
                </c:pt>
                <c:pt idx="4">
                  <c:v>220</c:v>
                </c:pt>
                <c:pt idx="5">
                  <c:v>202</c:v>
                </c:pt>
                <c:pt idx="6">
                  <c:v>202</c:v>
                </c:pt>
                <c:pt idx="7">
                  <c:v>242</c:v>
                </c:pt>
                <c:pt idx="8">
                  <c:v>204</c:v>
                </c:pt>
                <c:pt idx="9">
                  <c:v>246</c:v>
                </c:pt>
                <c:pt idx="10">
                  <c:v>269</c:v>
                </c:pt>
                <c:pt idx="11">
                  <c:v>266</c:v>
                </c:pt>
                <c:pt idx="12">
                  <c:v>316</c:v>
                </c:pt>
                <c:pt idx="13">
                  <c:v>386</c:v>
                </c:pt>
                <c:pt idx="14">
                  <c:v>400</c:v>
                </c:pt>
                <c:pt idx="15">
                  <c:v>387</c:v>
                </c:pt>
                <c:pt idx="16">
                  <c:v>412</c:v>
                </c:pt>
                <c:pt idx="17">
                  <c:v>416</c:v>
                </c:pt>
                <c:pt idx="18">
                  <c:v>445</c:v>
                </c:pt>
                <c:pt idx="19">
                  <c:v>424</c:v>
                </c:pt>
                <c:pt idx="20">
                  <c:v>363</c:v>
                </c:pt>
                <c:pt idx="21">
                  <c:v>287</c:v>
                </c:pt>
                <c:pt idx="22">
                  <c:v>313</c:v>
                </c:pt>
                <c:pt idx="23">
                  <c:v>266</c:v>
                </c:pt>
                <c:pt idx="24">
                  <c:v>237</c:v>
                </c:pt>
                <c:pt idx="25">
                  <c:v>243</c:v>
                </c:pt>
                <c:pt idx="26">
                  <c:v>251</c:v>
                </c:pt>
                <c:pt idx="27">
                  <c:v>240</c:v>
                </c:pt>
                <c:pt idx="28">
                  <c:v>231</c:v>
                </c:pt>
                <c:pt idx="29">
                  <c:v>194</c:v>
                </c:pt>
                <c:pt idx="30">
                  <c:v>215</c:v>
                </c:pt>
                <c:pt idx="31">
                  <c:v>209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'980007'!$F$1319:$F$1350</c:f>
              <c:numCache>
                <c:formatCode>0</c:formatCode>
                <c:ptCount val="32"/>
                <c:pt idx="0">
                  <c:v>196.08059988715021</c:v>
                </c:pt>
                <c:pt idx="1">
                  <c:v>196.2688420444608</c:v>
                </c:pt>
                <c:pt idx="2">
                  <c:v>196.69210409934865</c:v>
                </c:pt>
                <c:pt idx="3">
                  <c:v>197.52761690734647</c:v>
                </c:pt>
                <c:pt idx="4">
                  <c:v>199.11434409037585</c:v>
                </c:pt>
                <c:pt idx="5">
                  <c:v>201.76499565737259</c:v>
                </c:pt>
                <c:pt idx="6">
                  <c:v>206.50699112551868</c:v>
                </c:pt>
                <c:pt idx="7">
                  <c:v>214.37115977107257</c:v>
                </c:pt>
                <c:pt idx="8">
                  <c:v>226.34715437876633</c:v>
                </c:pt>
                <c:pt idx="9">
                  <c:v>243.22073300365247</c:v>
                </c:pt>
                <c:pt idx="10">
                  <c:v>264.4663414687015</c:v>
                </c:pt>
                <c:pt idx="11">
                  <c:v>291.69336272503244</c:v>
                </c:pt>
                <c:pt idx="12">
                  <c:v>322.34965203754973</c:v>
                </c:pt>
                <c:pt idx="13">
                  <c:v>352.45725887280639</c:v>
                </c:pt>
                <c:pt idx="14">
                  <c:v>382.30615908295044</c:v>
                </c:pt>
                <c:pt idx="15">
                  <c:v>406.22530051069197</c:v>
                </c:pt>
                <c:pt idx="16">
                  <c:v>420.39277005906916</c:v>
                </c:pt>
                <c:pt idx="17">
                  <c:v>422.60388816677579</c:v>
                </c:pt>
                <c:pt idx="18">
                  <c:v>413.86444632721998</c:v>
                </c:pt>
                <c:pt idx="19">
                  <c:v>394.51154211267612</c:v>
                </c:pt>
                <c:pt idx="20">
                  <c:v>367.06270104707596</c:v>
                </c:pt>
                <c:pt idx="21">
                  <c:v>335.85241330097665</c:v>
                </c:pt>
                <c:pt idx="22">
                  <c:v>303.02075359032642</c:v>
                </c:pt>
                <c:pt idx="23">
                  <c:v>273.93269680905507</c:v>
                </c:pt>
                <c:pt idx="24">
                  <c:v>251.36187830418433</c:v>
                </c:pt>
                <c:pt idx="25">
                  <c:v>233.79454643354879</c:v>
                </c:pt>
                <c:pt idx="26">
                  <c:v>219.70647878893192</c:v>
                </c:pt>
                <c:pt idx="27">
                  <c:v>209.67915899232224</c:v>
                </c:pt>
                <c:pt idx="28">
                  <c:v>204.03955193092398</c:v>
                </c:pt>
                <c:pt idx="29">
                  <c:v>200.15025122035107</c:v>
                </c:pt>
                <c:pt idx="30">
                  <c:v>198.09448680795097</c:v>
                </c:pt>
                <c:pt idx="31">
                  <c:v>197.01344157574303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437760"/>
        <c:axId val="202439296"/>
      </c:scatterChart>
      <c:valAx>
        <c:axId val="202437760"/>
        <c:scaling>
          <c:orientation val="minMax"/>
        </c:scaling>
        <c:axPos val="b"/>
        <c:numFmt formatCode="General" sourceLinked="1"/>
        <c:tickLblPos val="nextTo"/>
        <c:crossAx val="202439296"/>
        <c:crosses val="autoZero"/>
        <c:crossBetween val="midCat"/>
      </c:valAx>
      <c:valAx>
        <c:axId val="202439296"/>
        <c:scaling>
          <c:orientation val="minMax"/>
        </c:scaling>
        <c:axPos val="l"/>
        <c:majorGridlines/>
        <c:numFmt formatCode="General" sourceLinked="1"/>
        <c:tickLblPos val="nextTo"/>
        <c:crossAx val="202437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'980007'!$E$1369:$E$1400</c:f>
              <c:numCache>
                <c:formatCode>General</c:formatCode>
                <c:ptCount val="32"/>
                <c:pt idx="0">
                  <c:v>140</c:v>
                </c:pt>
                <c:pt idx="1">
                  <c:v>173</c:v>
                </c:pt>
                <c:pt idx="2">
                  <c:v>160</c:v>
                </c:pt>
                <c:pt idx="3">
                  <c:v>189</c:v>
                </c:pt>
                <c:pt idx="4">
                  <c:v>158</c:v>
                </c:pt>
                <c:pt idx="5">
                  <c:v>162</c:v>
                </c:pt>
                <c:pt idx="6">
                  <c:v>195</c:v>
                </c:pt>
                <c:pt idx="7">
                  <c:v>192</c:v>
                </c:pt>
                <c:pt idx="8">
                  <c:v>204</c:v>
                </c:pt>
                <c:pt idx="9">
                  <c:v>222</c:v>
                </c:pt>
                <c:pt idx="10">
                  <c:v>225</c:v>
                </c:pt>
                <c:pt idx="11">
                  <c:v>267</c:v>
                </c:pt>
                <c:pt idx="12">
                  <c:v>312</c:v>
                </c:pt>
                <c:pt idx="13">
                  <c:v>310</c:v>
                </c:pt>
                <c:pt idx="14">
                  <c:v>397</c:v>
                </c:pt>
                <c:pt idx="15">
                  <c:v>423</c:v>
                </c:pt>
                <c:pt idx="16">
                  <c:v>450</c:v>
                </c:pt>
                <c:pt idx="17">
                  <c:v>452</c:v>
                </c:pt>
                <c:pt idx="18">
                  <c:v>393</c:v>
                </c:pt>
                <c:pt idx="19">
                  <c:v>358</c:v>
                </c:pt>
                <c:pt idx="20">
                  <c:v>347</c:v>
                </c:pt>
                <c:pt idx="21">
                  <c:v>350</c:v>
                </c:pt>
                <c:pt idx="22">
                  <c:v>291</c:v>
                </c:pt>
                <c:pt idx="23">
                  <c:v>244</c:v>
                </c:pt>
                <c:pt idx="24">
                  <c:v>229</c:v>
                </c:pt>
                <c:pt idx="25">
                  <c:v>231</c:v>
                </c:pt>
                <c:pt idx="26">
                  <c:v>215</c:v>
                </c:pt>
                <c:pt idx="27">
                  <c:v>212</c:v>
                </c:pt>
                <c:pt idx="28">
                  <c:v>203</c:v>
                </c:pt>
                <c:pt idx="29">
                  <c:v>202</c:v>
                </c:pt>
                <c:pt idx="30">
                  <c:v>193</c:v>
                </c:pt>
                <c:pt idx="31">
                  <c:v>185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'980007'!$F$1369:$F$1400</c:f>
              <c:numCache>
                <c:formatCode>0</c:formatCode>
                <c:ptCount val="32"/>
                <c:pt idx="0">
                  <c:v>174.55049191093246</c:v>
                </c:pt>
                <c:pt idx="1">
                  <c:v>174.6931099028987</c:v>
                </c:pt>
                <c:pt idx="2">
                  <c:v>175.0284290920244</c:v>
                </c:pt>
                <c:pt idx="3">
                  <c:v>175.71907227996286</c:v>
                </c:pt>
                <c:pt idx="4">
                  <c:v>177.08390779428498</c:v>
                </c:pt>
                <c:pt idx="5">
                  <c:v>179.44838268999706</c:v>
                </c:pt>
                <c:pt idx="6">
                  <c:v>183.82825959942699</c:v>
                </c:pt>
                <c:pt idx="7">
                  <c:v>191.34327512809352</c:v>
                </c:pt>
                <c:pt idx="8">
                  <c:v>203.16120898324141</c:v>
                </c:pt>
                <c:pt idx="9">
                  <c:v>220.31573347689658</c:v>
                </c:pt>
                <c:pt idx="10">
                  <c:v>242.50703461963943</c:v>
                </c:pt>
                <c:pt idx="11">
                  <c:v>271.67744478044858</c:v>
                </c:pt>
                <c:pt idx="12">
                  <c:v>305.33308526753206</c:v>
                </c:pt>
                <c:pt idx="13">
                  <c:v>339.15516083604547</c:v>
                </c:pt>
                <c:pt idx="14">
                  <c:v>373.49911210297165</c:v>
                </c:pt>
                <c:pt idx="15">
                  <c:v>401.85975055187936</c:v>
                </c:pt>
                <c:pt idx="16">
                  <c:v>419.59885765687829</c:v>
                </c:pt>
                <c:pt idx="17">
                  <c:v>423.83295155720759</c:v>
                </c:pt>
                <c:pt idx="18">
                  <c:v>415.30825100140095</c:v>
                </c:pt>
                <c:pt idx="19">
                  <c:v>394.4690642527608</c:v>
                </c:pt>
                <c:pt idx="20">
                  <c:v>364.06999209815075</c:v>
                </c:pt>
                <c:pt idx="21">
                  <c:v>329.11669102455761</c:v>
                </c:pt>
                <c:pt idx="22">
                  <c:v>292.22032242202209</c:v>
                </c:pt>
                <c:pt idx="23">
                  <c:v>259.58408044571866</c:v>
                </c:pt>
                <c:pt idx="24">
                  <c:v>234.39260318783252</c:v>
                </c:pt>
                <c:pt idx="25">
                  <c:v>214.93976821940728</c:v>
                </c:pt>
                <c:pt idx="26">
                  <c:v>199.50758401593683</c:v>
                </c:pt>
                <c:pt idx="27">
                  <c:v>188.68067202066942</c:v>
                </c:pt>
                <c:pt idx="28">
                  <c:v>182.69235914609698</c:v>
                </c:pt>
                <c:pt idx="29">
                  <c:v>178.63985509110501</c:v>
                </c:pt>
                <c:pt idx="30">
                  <c:v>176.54523746931167</c:v>
                </c:pt>
                <c:pt idx="31">
                  <c:v>175.4696063142427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502144"/>
        <c:axId val="202503680"/>
      </c:scatterChart>
      <c:valAx>
        <c:axId val="202502144"/>
        <c:scaling>
          <c:orientation val="minMax"/>
        </c:scaling>
        <c:axPos val="b"/>
        <c:numFmt formatCode="General" sourceLinked="1"/>
        <c:tickLblPos val="nextTo"/>
        <c:crossAx val="202503680"/>
        <c:crosses val="autoZero"/>
        <c:crossBetween val="midCat"/>
      </c:valAx>
      <c:valAx>
        <c:axId val="202503680"/>
        <c:scaling>
          <c:orientation val="minMax"/>
        </c:scaling>
        <c:axPos val="l"/>
        <c:majorGridlines/>
        <c:numFmt formatCode="General" sourceLinked="1"/>
        <c:tickLblPos val="nextTo"/>
        <c:crossAx val="202502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'980007'!$E$1419:$E$1450</c:f>
              <c:numCache>
                <c:formatCode>General</c:formatCode>
                <c:ptCount val="32"/>
                <c:pt idx="0">
                  <c:v>117</c:v>
                </c:pt>
                <c:pt idx="1">
                  <c:v>134</c:v>
                </c:pt>
                <c:pt idx="2">
                  <c:v>162</c:v>
                </c:pt>
                <c:pt idx="3">
                  <c:v>166</c:v>
                </c:pt>
                <c:pt idx="4">
                  <c:v>152</c:v>
                </c:pt>
                <c:pt idx="5">
                  <c:v>190</c:v>
                </c:pt>
                <c:pt idx="6">
                  <c:v>186</c:v>
                </c:pt>
                <c:pt idx="7">
                  <c:v>178</c:v>
                </c:pt>
                <c:pt idx="8">
                  <c:v>184</c:v>
                </c:pt>
                <c:pt idx="9">
                  <c:v>202</c:v>
                </c:pt>
                <c:pt idx="10">
                  <c:v>293</c:v>
                </c:pt>
                <c:pt idx="11">
                  <c:v>271</c:v>
                </c:pt>
                <c:pt idx="12">
                  <c:v>312</c:v>
                </c:pt>
                <c:pt idx="13">
                  <c:v>407</c:v>
                </c:pt>
                <c:pt idx="14">
                  <c:v>416</c:v>
                </c:pt>
                <c:pt idx="15">
                  <c:v>441</c:v>
                </c:pt>
                <c:pt idx="16">
                  <c:v>505</c:v>
                </c:pt>
                <c:pt idx="17">
                  <c:v>504</c:v>
                </c:pt>
                <c:pt idx="18">
                  <c:v>505</c:v>
                </c:pt>
                <c:pt idx="19">
                  <c:v>443</c:v>
                </c:pt>
                <c:pt idx="20">
                  <c:v>444</c:v>
                </c:pt>
                <c:pt idx="21">
                  <c:v>401</c:v>
                </c:pt>
                <c:pt idx="22">
                  <c:v>330</c:v>
                </c:pt>
                <c:pt idx="23">
                  <c:v>250</c:v>
                </c:pt>
                <c:pt idx="24">
                  <c:v>278</c:v>
                </c:pt>
                <c:pt idx="25">
                  <c:v>267</c:v>
                </c:pt>
                <c:pt idx="26">
                  <c:v>222</c:v>
                </c:pt>
                <c:pt idx="27">
                  <c:v>235</c:v>
                </c:pt>
                <c:pt idx="28">
                  <c:v>223</c:v>
                </c:pt>
                <c:pt idx="29">
                  <c:v>218</c:v>
                </c:pt>
                <c:pt idx="30">
                  <c:v>176</c:v>
                </c:pt>
                <c:pt idx="31">
                  <c:v>182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'980007'!$F$1419:$F$1450</c:f>
              <c:numCache>
                <c:formatCode>0</c:formatCode>
                <c:ptCount val="32"/>
                <c:pt idx="0">
                  <c:v>158.34814548879891</c:v>
                </c:pt>
                <c:pt idx="1">
                  <c:v>158.76177247413577</c:v>
                </c:pt>
                <c:pt idx="2">
                  <c:v>159.61469915140168</c:v>
                </c:pt>
                <c:pt idx="3">
                  <c:v>161.16997658379015</c:v>
                </c:pt>
                <c:pt idx="4">
                  <c:v>163.92146617603731</c:v>
                </c:pt>
                <c:pt idx="5">
                  <c:v>168.2440737606143</c:v>
                </c:pt>
                <c:pt idx="6">
                  <c:v>175.56476835102509</c:v>
                </c:pt>
                <c:pt idx="7">
                  <c:v>187.12511202543948</c:v>
                </c:pt>
                <c:pt idx="8">
                  <c:v>204.02527457330666</c:v>
                </c:pt>
                <c:pt idx="9">
                  <c:v>227.09590142085901</c:v>
                </c:pt>
                <c:pt idx="10">
                  <c:v>255.52428354371904</c:v>
                </c:pt>
                <c:pt idx="11">
                  <c:v>291.53675744623138</c:v>
                </c:pt>
                <c:pt idx="12">
                  <c:v>332.08374039715221</c:v>
                </c:pt>
                <c:pt idx="13">
                  <c:v>372.46648586026203</c:v>
                </c:pt>
                <c:pt idx="14">
                  <c:v>413.89002948205581</c:v>
                </c:pt>
                <c:pt idx="15">
                  <c:v>449.57398447522212</c:v>
                </c:pt>
                <c:pt idx="16">
                  <c:v>474.73090356231359</c:v>
                </c:pt>
                <c:pt idx="17">
                  <c:v>485.97196882105845</c:v>
                </c:pt>
                <c:pt idx="18">
                  <c:v>482.8874618678858</c:v>
                </c:pt>
                <c:pt idx="19">
                  <c:v>465.80433859049862</c:v>
                </c:pt>
                <c:pt idx="20">
                  <c:v>436.08761146995039</c:v>
                </c:pt>
                <c:pt idx="21">
                  <c:v>398.07084164119249</c:v>
                </c:pt>
                <c:pt idx="22">
                  <c:v>354.0256743163921</c:v>
                </c:pt>
                <c:pt idx="23">
                  <c:v>311.27775673056072</c:v>
                </c:pt>
                <c:pt idx="24">
                  <c:v>275.09157073834047</c:v>
                </c:pt>
                <c:pt idx="25">
                  <c:v>244.41298764810105</c:v>
                </c:pt>
                <c:pt idx="26">
                  <c:v>217.43521168265573</c:v>
                </c:pt>
                <c:pt idx="27">
                  <c:v>196.12819565586224</c:v>
                </c:pt>
                <c:pt idx="28">
                  <c:v>182.78827082075526</c:v>
                </c:pt>
                <c:pt idx="29">
                  <c:v>172.50694557638315</c:v>
                </c:pt>
                <c:pt idx="30">
                  <c:v>166.36176415863653</c:v>
                </c:pt>
                <c:pt idx="31">
                  <c:v>162.7055058002897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561792"/>
        <c:axId val="202575872"/>
      </c:scatterChart>
      <c:valAx>
        <c:axId val="202561792"/>
        <c:scaling>
          <c:orientation val="minMax"/>
        </c:scaling>
        <c:axPos val="b"/>
        <c:numFmt formatCode="General" sourceLinked="1"/>
        <c:tickLblPos val="nextTo"/>
        <c:crossAx val="202575872"/>
        <c:crosses val="autoZero"/>
        <c:crossBetween val="midCat"/>
      </c:valAx>
      <c:valAx>
        <c:axId val="202575872"/>
        <c:scaling>
          <c:orientation val="minMax"/>
        </c:scaling>
        <c:axPos val="l"/>
        <c:majorGridlines/>
        <c:numFmt formatCode="General" sourceLinked="1"/>
        <c:tickLblPos val="nextTo"/>
        <c:crossAx val="202561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'980007'!$E$119:$E$150</c:f>
              <c:numCache>
                <c:formatCode>General</c:formatCode>
                <c:ptCount val="32"/>
                <c:pt idx="0">
                  <c:v>113</c:v>
                </c:pt>
                <c:pt idx="1">
                  <c:v>110</c:v>
                </c:pt>
                <c:pt idx="2">
                  <c:v>123</c:v>
                </c:pt>
                <c:pt idx="3">
                  <c:v>152</c:v>
                </c:pt>
                <c:pt idx="4">
                  <c:v>148</c:v>
                </c:pt>
                <c:pt idx="5">
                  <c:v>151</c:v>
                </c:pt>
                <c:pt idx="6">
                  <c:v>139</c:v>
                </c:pt>
                <c:pt idx="7">
                  <c:v>151</c:v>
                </c:pt>
                <c:pt idx="8">
                  <c:v>161</c:v>
                </c:pt>
                <c:pt idx="9">
                  <c:v>194</c:v>
                </c:pt>
                <c:pt idx="10">
                  <c:v>206</c:v>
                </c:pt>
                <c:pt idx="11">
                  <c:v>205</c:v>
                </c:pt>
                <c:pt idx="12">
                  <c:v>269</c:v>
                </c:pt>
                <c:pt idx="13">
                  <c:v>340</c:v>
                </c:pt>
                <c:pt idx="14">
                  <c:v>389</c:v>
                </c:pt>
                <c:pt idx="15">
                  <c:v>405</c:v>
                </c:pt>
                <c:pt idx="16">
                  <c:v>407</c:v>
                </c:pt>
                <c:pt idx="17">
                  <c:v>380</c:v>
                </c:pt>
                <c:pt idx="18">
                  <c:v>345</c:v>
                </c:pt>
                <c:pt idx="19">
                  <c:v>318</c:v>
                </c:pt>
                <c:pt idx="20">
                  <c:v>275</c:v>
                </c:pt>
                <c:pt idx="21">
                  <c:v>248</c:v>
                </c:pt>
                <c:pt idx="22">
                  <c:v>239</c:v>
                </c:pt>
                <c:pt idx="23">
                  <c:v>208</c:v>
                </c:pt>
                <c:pt idx="24">
                  <c:v>180</c:v>
                </c:pt>
                <c:pt idx="25">
                  <c:v>178</c:v>
                </c:pt>
                <c:pt idx="26">
                  <c:v>180</c:v>
                </c:pt>
                <c:pt idx="27">
                  <c:v>166</c:v>
                </c:pt>
                <c:pt idx="28">
                  <c:v>156</c:v>
                </c:pt>
                <c:pt idx="29">
                  <c:v>151</c:v>
                </c:pt>
                <c:pt idx="30">
                  <c:v>153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'980007'!$F$119:$F$150</c:f>
              <c:numCache>
                <c:formatCode>0</c:formatCode>
                <c:ptCount val="32"/>
                <c:pt idx="0">
                  <c:v>141.54583250073995</c:v>
                </c:pt>
                <c:pt idx="1">
                  <c:v>141.61470146991201</c:v>
                </c:pt>
                <c:pt idx="2">
                  <c:v>141.80069526436992</c:v>
                </c:pt>
                <c:pt idx="3">
                  <c:v>142.23569274404409</c:v>
                </c:pt>
                <c:pt idx="4">
                  <c:v>143.1991802210346</c:v>
                </c:pt>
                <c:pt idx="5">
                  <c:v>145.04232116342217</c:v>
                </c:pt>
                <c:pt idx="6">
                  <c:v>148.77506481439281</c:v>
                </c:pt>
                <c:pt idx="7">
                  <c:v>155.71573209795085</c:v>
                </c:pt>
                <c:pt idx="8">
                  <c:v>167.39773296778964</c:v>
                </c:pt>
                <c:pt idx="9">
                  <c:v>185.29322716595303</c:v>
                </c:pt>
                <c:pt idx="10">
                  <c:v>209.35256419557848</c:v>
                </c:pt>
                <c:pt idx="11">
                  <c:v>241.73438243229813</c:v>
                </c:pt>
                <c:pt idx="12">
                  <c:v>279.33968662872411</c:v>
                </c:pt>
                <c:pt idx="13">
                  <c:v>316.58335113586458</c:v>
                </c:pt>
                <c:pt idx="14">
                  <c:v>352.72618138957364</c:v>
                </c:pt>
                <c:pt idx="15">
                  <c:v>379.48664445094732</c:v>
                </c:pt>
                <c:pt idx="16">
                  <c:v>391.43015741823928</c:v>
                </c:pt>
                <c:pt idx="17">
                  <c:v>386.26893054146512</c:v>
                </c:pt>
                <c:pt idx="18">
                  <c:v>367.35000502077867</c:v>
                </c:pt>
                <c:pt idx="19">
                  <c:v>335.80991109104548</c:v>
                </c:pt>
                <c:pt idx="20">
                  <c:v>297.19000278248387</c:v>
                </c:pt>
                <c:pt idx="21">
                  <c:v>258.24565988963462</c:v>
                </c:pt>
                <c:pt idx="22">
                  <c:v>221.90396830365896</c:v>
                </c:pt>
                <c:pt idx="23">
                  <c:v>193.55604651253634</c:v>
                </c:pt>
                <c:pt idx="24">
                  <c:v>174.25295805753987</c:v>
                </c:pt>
                <c:pt idx="25">
                  <c:v>161.11357458653757</c:v>
                </c:pt>
                <c:pt idx="26">
                  <c:v>152.03185684654264</c:v>
                </c:pt>
                <c:pt idx="27">
                  <c:v>146.58781056487439</c:v>
                </c:pt>
                <c:pt idx="28">
                  <c:v>144.03252298229668</c:v>
                </c:pt>
                <c:pt idx="29">
                  <c:v>142.57353041493641</c:v>
                </c:pt>
                <c:pt idx="30">
                  <c:v>141.94966898039516</c:v>
                </c:pt>
                <c:pt idx="31">
                  <c:v>141.68499286404102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425792"/>
        <c:axId val="195427328"/>
      </c:scatterChart>
      <c:valAx>
        <c:axId val="195425792"/>
        <c:scaling>
          <c:orientation val="minMax"/>
        </c:scaling>
        <c:axPos val="b"/>
        <c:numFmt formatCode="General" sourceLinked="1"/>
        <c:tickLblPos val="nextTo"/>
        <c:crossAx val="195427328"/>
        <c:crosses val="autoZero"/>
        <c:crossBetween val="midCat"/>
      </c:valAx>
      <c:valAx>
        <c:axId val="195427328"/>
        <c:scaling>
          <c:orientation val="minMax"/>
        </c:scaling>
        <c:axPos val="l"/>
        <c:majorGridlines/>
        <c:numFmt formatCode="General" sourceLinked="1"/>
        <c:tickLblPos val="nextTo"/>
        <c:crossAx val="19542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'980007'!$E$1469:$E$1500</c:f>
              <c:numCache>
                <c:formatCode>General</c:formatCode>
                <c:ptCount val="32"/>
                <c:pt idx="0">
                  <c:v>109</c:v>
                </c:pt>
                <c:pt idx="1">
                  <c:v>138</c:v>
                </c:pt>
                <c:pt idx="2">
                  <c:v>128</c:v>
                </c:pt>
                <c:pt idx="3">
                  <c:v>138</c:v>
                </c:pt>
                <c:pt idx="4">
                  <c:v>121</c:v>
                </c:pt>
                <c:pt idx="5">
                  <c:v>147</c:v>
                </c:pt>
                <c:pt idx="6">
                  <c:v>156</c:v>
                </c:pt>
                <c:pt idx="7">
                  <c:v>187</c:v>
                </c:pt>
                <c:pt idx="8">
                  <c:v>170</c:v>
                </c:pt>
                <c:pt idx="9">
                  <c:v>231</c:v>
                </c:pt>
                <c:pt idx="10">
                  <c:v>248</c:v>
                </c:pt>
                <c:pt idx="11">
                  <c:v>268</c:v>
                </c:pt>
                <c:pt idx="12">
                  <c:v>369</c:v>
                </c:pt>
                <c:pt idx="13">
                  <c:v>443</c:v>
                </c:pt>
                <c:pt idx="14">
                  <c:v>526</c:v>
                </c:pt>
                <c:pt idx="15">
                  <c:v>510</c:v>
                </c:pt>
                <c:pt idx="16">
                  <c:v>571</c:v>
                </c:pt>
                <c:pt idx="17">
                  <c:v>467</c:v>
                </c:pt>
                <c:pt idx="18">
                  <c:v>456</c:v>
                </c:pt>
                <c:pt idx="19">
                  <c:v>377</c:v>
                </c:pt>
                <c:pt idx="20">
                  <c:v>328</c:v>
                </c:pt>
                <c:pt idx="21">
                  <c:v>266</c:v>
                </c:pt>
                <c:pt idx="22">
                  <c:v>207</c:v>
                </c:pt>
                <c:pt idx="23">
                  <c:v>211</c:v>
                </c:pt>
                <c:pt idx="24">
                  <c:v>200</c:v>
                </c:pt>
                <c:pt idx="25">
                  <c:v>156</c:v>
                </c:pt>
                <c:pt idx="26">
                  <c:v>154</c:v>
                </c:pt>
                <c:pt idx="27">
                  <c:v>166</c:v>
                </c:pt>
                <c:pt idx="28">
                  <c:v>149</c:v>
                </c:pt>
                <c:pt idx="29">
                  <c:v>142</c:v>
                </c:pt>
                <c:pt idx="30">
                  <c:v>132</c:v>
                </c:pt>
                <c:pt idx="31">
                  <c:v>158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'980007'!$F$1469:$F$1500</c:f>
              <c:numCache>
                <c:formatCode>0</c:formatCode>
                <c:ptCount val="32"/>
                <c:pt idx="0">
                  <c:v>139.71545328484115</c:v>
                </c:pt>
                <c:pt idx="1">
                  <c:v>139.79019952309184</c:v>
                </c:pt>
                <c:pt idx="2">
                  <c:v>140.01092782832086</c:v>
                </c:pt>
                <c:pt idx="3">
                  <c:v>140.57031470030162</c:v>
                </c:pt>
                <c:pt idx="4">
                  <c:v>141.89969147743645</c:v>
                </c:pt>
                <c:pt idx="5">
                  <c:v>144.59834103380078</c:v>
                </c:pt>
                <c:pt idx="6">
                  <c:v>150.3518744311024</c:v>
                </c:pt>
                <c:pt idx="7">
                  <c:v>161.52715377337796</c:v>
                </c:pt>
                <c:pt idx="8">
                  <c:v>180.97782547353816</c:v>
                </c:pt>
                <c:pt idx="9">
                  <c:v>211.44455367677426</c:v>
                </c:pt>
                <c:pt idx="10">
                  <c:v>252.82389224271074</c:v>
                </c:pt>
                <c:pt idx="11">
                  <c:v>308.36127575717592</c:v>
                </c:pt>
                <c:pt idx="12">
                  <c:v>371.64664478781975</c:v>
                </c:pt>
                <c:pt idx="13">
                  <c:v>431.87478225790233</c:v>
                </c:pt>
                <c:pt idx="14">
                  <c:v>485.97102052975674</c:v>
                </c:pt>
                <c:pt idx="15">
                  <c:v>519.34094644592949</c:v>
                </c:pt>
                <c:pt idx="16">
                  <c:v>524.04688205077889</c:v>
                </c:pt>
                <c:pt idx="17">
                  <c:v>499.3393929859472</c:v>
                </c:pt>
                <c:pt idx="18">
                  <c:v>455.3060283113283</c:v>
                </c:pt>
                <c:pt idx="19">
                  <c:v>394.88416167653855</c:v>
                </c:pt>
                <c:pt idx="20">
                  <c:v>329.89915050487468</c:v>
                </c:pt>
                <c:pt idx="21">
                  <c:v>271.25148717302773</c:v>
                </c:pt>
                <c:pt idx="22">
                  <c:v>222.16859218716618</c:v>
                </c:pt>
                <c:pt idx="23">
                  <c:v>187.95064012865109</c:v>
                </c:pt>
                <c:pt idx="24">
                  <c:v>167.1172657835682</c:v>
                </c:pt>
                <c:pt idx="25">
                  <c:v>154.43540761612428</c:v>
                </c:pt>
                <c:pt idx="26">
                  <c:v>146.66781886092031</c:v>
                </c:pt>
                <c:pt idx="27">
                  <c:v>142.60726942048365</c:v>
                </c:pt>
                <c:pt idx="28">
                  <c:v>140.95427699650787</c:v>
                </c:pt>
                <c:pt idx="29">
                  <c:v>140.1381874950311</c:v>
                </c:pt>
                <c:pt idx="30">
                  <c:v>139.84140928777219</c:v>
                </c:pt>
                <c:pt idx="31">
                  <c:v>139.73433715529782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605696"/>
        <c:axId val="202607232"/>
      </c:scatterChart>
      <c:valAx>
        <c:axId val="202605696"/>
        <c:scaling>
          <c:orientation val="minMax"/>
        </c:scaling>
        <c:axPos val="b"/>
        <c:numFmt formatCode="General" sourceLinked="1"/>
        <c:tickLblPos val="nextTo"/>
        <c:crossAx val="202607232"/>
        <c:crosses val="autoZero"/>
        <c:crossBetween val="midCat"/>
      </c:valAx>
      <c:valAx>
        <c:axId val="202607232"/>
        <c:scaling>
          <c:orientation val="minMax"/>
        </c:scaling>
        <c:axPos val="l"/>
        <c:majorGridlines/>
        <c:numFmt formatCode="General" sourceLinked="1"/>
        <c:tickLblPos val="nextTo"/>
        <c:crossAx val="202605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'980007'!$E$1519:$E$1550</c:f>
              <c:numCache>
                <c:formatCode>General</c:formatCode>
                <c:ptCount val="32"/>
                <c:pt idx="0">
                  <c:v>85</c:v>
                </c:pt>
                <c:pt idx="1">
                  <c:v>90</c:v>
                </c:pt>
                <c:pt idx="2">
                  <c:v>107</c:v>
                </c:pt>
                <c:pt idx="3">
                  <c:v>111</c:v>
                </c:pt>
                <c:pt idx="4">
                  <c:v>112</c:v>
                </c:pt>
                <c:pt idx="5">
                  <c:v>112</c:v>
                </c:pt>
                <c:pt idx="6">
                  <c:v>126</c:v>
                </c:pt>
                <c:pt idx="7">
                  <c:v>132</c:v>
                </c:pt>
                <c:pt idx="8">
                  <c:v>143</c:v>
                </c:pt>
                <c:pt idx="9">
                  <c:v>152</c:v>
                </c:pt>
                <c:pt idx="10">
                  <c:v>210</c:v>
                </c:pt>
                <c:pt idx="11">
                  <c:v>247</c:v>
                </c:pt>
                <c:pt idx="12">
                  <c:v>317</c:v>
                </c:pt>
                <c:pt idx="13">
                  <c:v>390</c:v>
                </c:pt>
                <c:pt idx="14">
                  <c:v>452</c:v>
                </c:pt>
                <c:pt idx="15">
                  <c:v>419</c:v>
                </c:pt>
                <c:pt idx="16">
                  <c:v>460</c:v>
                </c:pt>
                <c:pt idx="17">
                  <c:v>389</c:v>
                </c:pt>
                <c:pt idx="18">
                  <c:v>272</c:v>
                </c:pt>
                <c:pt idx="19">
                  <c:v>255</c:v>
                </c:pt>
                <c:pt idx="20">
                  <c:v>219</c:v>
                </c:pt>
                <c:pt idx="21">
                  <c:v>179</c:v>
                </c:pt>
                <c:pt idx="22">
                  <c:v>203</c:v>
                </c:pt>
                <c:pt idx="23">
                  <c:v>127</c:v>
                </c:pt>
                <c:pt idx="24">
                  <c:v>141</c:v>
                </c:pt>
                <c:pt idx="25">
                  <c:v>147</c:v>
                </c:pt>
                <c:pt idx="26">
                  <c:v>135</c:v>
                </c:pt>
                <c:pt idx="27">
                  <c:v>118</c:v>
                </c:pt>
                <c:pt idx="28">
                  <c:v>124</c:v>
                </c:pt>
                <c:pt idx="29">
                  <c:v>114</c:v>
                </c:pt>
                <c:pt idx="30">
                  <c:v>123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'980007'!$F$1519:$F$1550</c:f>
              <c:numCache>
                <c:formatCode>0</c:formatCode>
                <c:ptCount val="32"/>
                <c:pt idx="0">
                  <c:v>113.52705811676964</c:v>
                </c:pt>
                <c:pt idx="1">
                  <c:v>113.54670579538244</c:v>
                </c:pt>
                <c:pt idx="2">
                  <c:v>113.61899043224568</c:v>
                </c:pt>
                <c:pt idx="3">
                  <c:v>113.84275102117272</c:v>
                </c:pt>
                <c:pt idx="4">
                  <c:v>114.47864669733474</c:v>
                </c:pt>
                <c:pt idx="5">
                  <c:v>115.98489529738019</c:v>
                </c:pt>
                <c:pt idx="6">
                  <c:v>119.6723724889647</c:v>
                </c:pt>
                <c:pt idx="7">
                  <c:v>127.7732471233367</c:v>
                </c:pt>
                <c:pt idx="8">
                  <c:v>143.39461998005876</c:v>
                </c:pt>
                <c:pt idx="9">
                  <c:v>169.88351229536002</c:v>
                </c:pt>
                <c:pt idx="10">
                  <c:v>207.86460610867439</c:v>
                </c:pt>
                <c:pt idx="11">
                  <c:v>260.34415699267686</c:v>
                </c:pt>
                <c:pt idx="12">
                  <c:v>320.0707605119548</c:v>
                </c:pt>
                <c:pt idx="13">
                  <c:v>374.56488961136847</c:v>
                </c:pt>
                <c:pt idx="14">
                  <c:v>417.99978488384602</c:v>
                </c:pt>
                <c:pt idx="15">
                  <c:v>435.39496481340649</c:v>
                </c:pt>
                <c:pt idx="16">
                  <c:v>421.36544072422862</c:v>
                </c:pt>
                <c:pt idx="17">
                  <c:v>380.34256926530134</c:v>
                </c:pt>
                <c:pt idx="18">
                  <c:v>327.86951748988679</c:v>
                </c:pt>
                <c:pt idx="19">
                  <c:v>268.31508777650083</c:v>
                </c:pt>
                <c:pt idx="20">
                  <c:v>214.33489613029988</c:v>
                </c:pt>
                <c:pt idx="21">
                  <c:v>173.32407474473786</c:v>
                </c:pt>
                <c:pt idx="22">
                  <c:v>144.79445691117425</c:v>
                </c:pt>
                <c:pt idx="23">
                  <c:v>128.54108023636115</c:v>
                </c:pt>
                <c:pt idx="24">
                  <c:v>120.50827217770473</c:v>
                </c:pt>
                <c:pt idx="25">
                  <c:v>116.55588085652919</c:v>
                </c:pt>
                <c:pt idx="26">
                  <c:v>114.63899634790712</c:v>
                </c:pt>
                <c:pt idx="27">
                  <c:v>113.8725356717334</c:v>
                </c:pt>
                <c:pt idx="28">
                  <c:v>113.63753052638846</c:v>
                </c:pt>
                <c:pt idx="29">
                  <c:v>113.55066265763628</c:v>
                </c:pt>
                <c:pt idx="30">
                  <c:v>113.52787690681735</c:v>
                </c:pt>
                <c:pt idx="31">
                  <c:v>113.52195854542742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665984"/>
        <c:axId val="202667520"/>
      </c:scatterChart>
      <c:valAx>
        <c:axId val="202665984"/>
        <c:scaling>
          <c:orientation val="minMax"/>
        </c:scaling>
        <c:axPos val="b"/>
        <c:numFmt formatCode="General" sourceLinked="1"/>
        <c:tickLblPos val="nextTo"/>
        <c:crossAx val="202667520"/>
        <c:crosses val="autoZero"/>
        <c:crossBetween val="midCat"/>
      </c:valAx>
      <c:valAx>
        <c:axId val="202667520"/>
        <c:scaling>
          <c:orientation val="minMax"/>
        </c:scaling>
        <c:axPos val="l"/>
        <c:majorGridlines/>
        <c:numFmt formatCode="General" sourceLinked="1"/>
        <c:tickLblPos val="nextTo"/>
        <c:crossAx val="202665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'980007'!$E$1569:$E$1600</c:f>
              <c:numCache>
                <c:formatCode>General</c:formatCode>
                <c:ptCount val="32"/>
                <c:pt idx="0">
                  <c:v>86</c:v>
                </c:pt>
                <c:pt idx="1">
                  <c:v>100</c:v>
                </c:pt>
                <c:pt idx="2">
                  <c:v>102</c:v>
                </c:pt>
                <c:pt idx="3">
                  <c:v>111</c:v>
                </c:pt>
                <c:pt idx="4">
                  <c:v>138</c:v>
                </c:pt>
                <c:pt idx="5">
                  <c:v>120</c:v>
                </c:pt>
                <c:pt idx="6">
                  <c:v>126</c:v>
                </c:pt>
                <c:pt idx="7">
                  <c:v>142</c:v>
                </c:pt>
                <c:pt idx="8">
                  <c:v>142</c:v>
                </c:pt>
                <c:pt idx="9">
                  <c:v>159</c:v>
                </c:pt>
                <c:pt idx="10">
                  <c:v>215</c:v>
                </c:pt>
                <c:pt idx="11">
                  <c:v>251</c:v>
                </c:pt>
                <c:pt idx="12">
                  <c:v>320</c:v>
                </c:pt>
                <c:pt idx="13">
                  <c:v>350</c:v>
                </c:pt>
                <c:pt idx="14">
                  <c:v>504</c:v>
                </c:pt>
                <c:pt idx="15">
                  <c:v>490</c:v>
                </c:pt>
                <c:pt idx="16">
                  <c:v>502</c:v>
                </c:pt>
                <c:pt idx="17">
                  <c:v>375</c:v>
                </c:pt>
                <c:pt idx="18">
                  <c:v>326</c:v>
                </c:pt>
                <c:pt idx="19">
                  <c:v>243</c:v>
                </c:pt>
                <c:pt idx="20">
                  <c:v>227</c:v>
                </c:pt>
                <c:pt idx="21">
                  <c:v>189</c:v>
                </c:pt>
                <c:pt idx="22">
                  <c:v>173</c:v>
                </c:pt>
                <c:pt idx="23">
                  <c:v>153</c:v>
                </c:pt>
                <c:pt idx="24">
                  <c:v>135</c:v>
                </c:pt>
                <c:pt idx="25">
                  <c:v>129</c:v>
                </c:pt>
                <c:pt idx="26">
                  <c:v>135</c:v>
                </c:pt>
                <c:pt idx="27">
                  <c:v>122</c:v>
                </c:pt>
                <c:pt idx="28">
                  <c:v>143</c:v>
                </c:pt>
                <c:pt idx="29">
                  <c:v>129</c:v>
                </c:pt>
                <c:pt idx="30">
                  <c:v>109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'980007'!$F$1569:$F$1600</c:f>
              <c:numCache>
                <c:formatCode>0</c:formatCode>
                <c:ptCount val="32"/>
                <c:pt idx="0">
                  <c:v>121.18424201344224</c:v>
                </c:pt>
                <c:pt idx="1">
                  <c:v>121.18884902290871</c:v>
                </c:pt>
                <c:pt idx="2">
                  <c:v>121.209947728195</c:v>
                </c:pt>
                <c:pt idx="3">
                  <c:v>121.28997712654711</c:v>
                </c:pt>
                <c:pt idx="4">
                  <c:v>121.56411699065241</c:v>
                </c:pt>
                <c:pt idx="5">
                  <c:v>122.33095844832904</c:v>
                </c:pt>
                <c:pt idx="6">
                  <c:v>124.52487944437242</c:v>
                </c:pt>
                <c:pt idx="7">
                  <c:v>130.10653733052717</c:v>
                </c:pt>
                <c:pt idx="8">
                  <c:v>142.39544978681525</c:v>
                </c:pt>
                <c:pt idx="9">
                  <c:v>165.80623591511005</c:v>
                </c:pt>
                <c:pt idx="10">
                  <c:v>202.85113919751274</c:v>
                </c:pt>
                <c:pt idx="11">
                  <c:v>258.56456884603818</c:v>
                </c:pt>
                <c:pt idx="12">
                  <c:v>326.70556085739128</c:v>
                </c:pt>
                <c:pt idx="13">
                  <c:v>392.57643824931552</c:v>
                </c:pt>
                <c:pt idx="14">
                  <c:v>447.80783506791164</c:v>
                </c:pt>
                <c:pt idx="15">
                  <c:v>471.87300251507935</c:v>
                </c:pt>
                <c:pt idx="16">
                  <c:v>456.38351892396145</c:v>
                </c:pt>
                <c:pt idx="17">
                  <c:v>406.9507863880537</c:v>
                </c:pt>
                <c:pt idx="18">
                  <c:v>344.12520437786281</c:v>
                </c:pt>
                <c:pt idx="19">
                  <c:v>274.93479540880458</c:v>
                </c:pt>
                <c:pt idx="20">
                  <c:v>215.24136477692039</c:v>
                </c:pt>
                <c:pt idx="21">
                  <c:v>172.80678782489429</c:v>
                </c:pt>
                <c:pt idx="22">
                  <c:v>145.66533406651433</c:v>
                </c:pt>
                <c:pt idx="23">
                  <c:v>131.6996655721934</c:v>
                </c:pt>
                <c:pt idx="24">
                  <c:v>125.53418184078684</c:v>
                </c:pt>
                <c:pt idx="25">
                  <c:v>122.84540344823054</c:v>
                </c:pt>
                <c:pt idx="26">
                  <c:v>121.7080604840137</c:v>
                </c:pt>
                <c:pt idx="27">
                  <c:v>121.32125072611373</c:v>
                </c:pt>
                <c:pt idx="28">
                  <c:v>121.22184079444582</c:v>
                </c:pt>
                <c:pt idx="29">
                  <c:v>121.19121534915188</c:v>
                </c:pt>
                <c:pt idx="30">
                  <c:v>121.18470742734061</c:v>
                </c:pt>
                <c:pt idx="31">
                  <c:v>121.18334365614957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005696"/>
        <c:axId val="201019776"/>
      </c:scatterChart>
      <c:valAx>
        <c:axId val="201005696"/>
        <c:scaling>
          <c:orientation val="minMax"/>
        </c:scaling>
        <c:axPos val="b"/>
        <c:numFmt formatCode="General" sourceLinked="1"/>
        <c:tickLblPos val="nextTo"/>
        <c:crossAx val="201019776"/>
        <c:crosses val="autoZero"/>
        <c:crossBetween val="midCat"/>
      </c:valAx>
      <c:valAx>
        <c:axId val="201019776"/>
        <c:scaling>
          <c:orientation val="minMax"/>
        </c:scaling>
        <c:axPos val="l"/>
        <c:majorGridlines/>
        <c:numFmt formatCode="General" sourceLinked="1"/>
        <c:tickLblPos val="nextTo"/>
        <c:crossAx val="201005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'980007'!$E$1619:$E$1650</c:f>
              <c:numCache>
                <c:formatCode>General</c:formatCode>
                <c:ptCount val="32"/>
                <c:pt idx="0">
                  <c:v>110</c:v>
                </c:pt>
                <c:pt idx="1">
                  <c:v>118</c:v>
                </c:pt>
                <c:pt idx="2">
                  <c:v>112</c:v>
                </c:pt>
                <c:pt idx="3">
                  <c:v>105</c:v>
                </c:pt>
                <c:pt idx="4">
                  <c:v>112</c:v>
                </c:pt>
                <c:pt idx="5">
                  <c:v>127</c:v>
                </c:pt>
                <c:pt idx="6">
                  <c:v>134</c:v>
                </c:pt>
                <c:pt idx="7">
                  <c:v>133</c:v>
                </c:pt>
                <c:pt idx="8">
                  <c:v>142</c:v>
                </c:pt>
                <c:pt idx="9">
                  <c:v>163</c:v>
                </c:pt>
                <c:pt idx="10">
                  <c:v>210</c:v>
                </c:pt>
                <c:pt idx="11">
                  <c:v>239</c:v>
                </c:pt>
                <c:pt idx="12">
                  <c:v>313</c:v>
                </c:pt>
                <c:pt idx="13">
                  <c:v>435</c:v>
                </c:pt>
                <c:pt idx="14">
                  <c:v>531</c:v>
                </c:pt>
                <c:pt idx="15">
                  <c:v>513</c:v>
                </c:pt>
                <c:pt idx="16">
                  <c:v>481</c:v>
                </c:pt>
                <c:pt idx="17">
                  <c:v>421</c:v>
                </c:pt>
                <c:pt idx="18">
                  <c:v>312</c:v>
                </c:pt>
                <c:pt idx="19">
                  <c:v>269</c:v>
                </c:pt>
                <c:pt idx="20">
                  <c:v>213</c:v>
                </c:pt>
                <c:pt idx="21">
                  <c:v>180</c:v>
                </c:pt>
                <c:pt idx="22">
                  <c:v>171</c:v>
                </c:pt>
                <c:pt idx="23">
                  <c:v>173</c:v>
                </c:pt>
                <c:pt idx="24">
                  <c:v>143</c:v>
                </c:pt>
                <c:pt idx="25">
                  <c:v>153</c:v>
                </c:pt>
                <c:pt idx="26">
                  <c:v>138</c:v>
                </c:pt>
                <c:pt idx="27">
                  <c:v>139</c:v>
                </c:pt>
                <c:pt idx="28">
                  <c:v>149</c:v>
                </c:pt>
                <c:pt idx="29">
                  <c:v>117</c:v>
                </c:pt>
                <c:pt idx="30">
                  <c:v>108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'980007'!$F$1619:$F$1650</c:f>
              <c:numCache>
                <c:formatCode>0</c:formatCode>
                <c:ptCount val="32"/>
                <c:pt idx="0">
                  <c:v>126.01762978746227</c:v>
                </c:pt>
                <c:pt idx="1">
                  <c:v>126.01879978124892</c:v>
                </c:pt>
                <c:pt idx="2">
                  <c:v>126.02546147727199</c:v>
                </c:pt>
                <c:pt idx="3">
                  <c:v>126.05634017250568</c:v>
                </c:pt>
                <c:pt idx="4">
                  <c:v>126.1833915107056</c:v>
                </c:pt>
                <c:pt idx="5">
                  <c:v>126.60118560053481</c:v>
                </c:pt>
                <c:pt idx="6">
                  <c:v>127.99080258189004</c:v>
                </c:pt>
                <c:pt idx="7">
                  <c:v>132.0575462537993</c:v>
                </c:pt>
                <c:pt idx="8">
                  <c:v>142.19667253967364</c:v>
                </c:pt>
                <c:pt idx="9">
                  <c:v>163.68854872276376</c:v>
                </c:pt>
                <c:pt idx="10">
                  <c:v>200.80569839413621</c:v>
                </c:pt>
                <c:pt idx="11">
                  <c:v>260.76107549417145</c:v>
                </c:pt>
                <c:pt idx="12">
                  <c:v>338.23196750346398</c:v>
                </c:pt>
                <c:pt idx="13">
                  <c:v>415.79111941324533</c:v>
                </c:pt>
                <c:pt idx="14">
                  <c:v>481.58213276698012</c:v>
                </c:pt>
                <c:pt idx="15">
                  <c:v>508.73760314461759</c:v>
                </c:pt>
                <c:pt idx="16">
                  <c:v>486.533596967682</c:v>
                </c:pt>
                <c:pt idx="17">
                  <c:v>423.88236494218791</c:v>
                </c:pt>
                <c:pt idx="18">
                  <c:v>348.44336014502358</c:v>
                </c:pt>
                <c:pt idx="19">
                  <c:v>270.1346058195769</c:v>
                </c:pt>
                <c:pt idx="20">
                  <c:v>207.39041812646568</c:v>
                </c:pt>
                <c:pt idx="21">
                  <c:v>166.58869715413047</c:v>
                </c:pt>
                <c:pt idx="22">
                  <c:v>143.11861074679322</c:v>
                </c:pt>
                <c:pt idx="23">
                  <c:v>132.45353180795115</c:v>
                </c:pt>
                <c:pt idx="24">
                  <c:v>128.33905129663208</c:v>
                </c:pt>
                <c:pt idx="25">
                  <c:v>126.7818278148368</c:v>
                </c:pt>
                <c:pt idx="26">
                  <c:v>126.21959980724371</c:v>
                </c:pt>
                <c:pt idx="27">
                  <c:v>126.06078499532008</c:v>
                </c:pt>
                <c:pt idx="28">
                  <c:v>126.02743172259252</c:v>
                </c:pt>
                <c:pt idx="29">
                  <c:v>126.01906597219846</c:v>
                </c:pt>
                <c:pt idx="30">
                  <c:v>126.01766422174384</c:v>
                </c:pt>
                <c:pt idx="31">
                  <c:v>126.01743339306221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061888"/>
        <c:axId val="201063424"/>
      </c:scatterChart>
      <c:valAx>
        <c:axId val="201061888"/>
        <c:scaling>
          <c:orientation val="minMax"/>
        </c:scaling>
        <c:axPos val="b"/>
        <c:numFmt formatCode="General" sourceLinked="1"/>
        <c:tickLblPos val="nextTo"/>
        <c:crossAx val="201063424"/>
        <c:crosses val="autoZero"/>
        <c:crossBetween val="midCat"/>
      </c:valAx>
      <c:valAx>
        <c:axId val="201063424"/>
        <c:scaling>
          <c:orientation val="minMax"/>
        </c:scaling>
        <c:axPos val="l"/>
        <c:majorGridlines/>
        <c:numFmt formatCode="General" sourceLinked="1"/>
        <c:tickLblPos val="nextTo"/>
        <c:crossAx val="201061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'980007'!$E$1669:$E$1700</c:f>
              <c:numCache>
                <c:formatCode>General</c:formatCode>
                <c:ptCount val="32"/>
                <c:pt idx="0">
                  <c:v>89</c:v>
                </c:pt>
                <c:pt idx="1">
                  <c:v>105</c:v>
                </c:pt>
                <c:pt idx="2">
                  <c:v>110</c:v>
                </c:pt>
                <c:pt idx="3">
                  <c:v>115</c:v>
                </c:pt>
                <c:pt idx="4">
                  <c:v>125</c:v>
                </c:pt>
                <c:pt idx="5">
                  <c:v>123</c:v>
                </c:pt>
                <c:pt idx="6">
                  <c:v>106</c:v>
                </c:pt>
                <c:pt idx="7">
                  <c:v>123</c:v>
                </c:pt>
                <c:pt idx="8">
                  <c:v>130</c:v>
                </c:pt>
                <c:pt idx="9">
                  <c:v>168</c:v>
                </c:pt>
                <c:pt idx="10">
                  <c:v>181</c:v>
                </c:pt>
                <c:pt idx="11">
                  <c:v>238</c:v>
                </c:pt>
                <c:pt idx="12">
                  <c:v>327</c:v>
                </c:pt>
                <c:pt idx="13">
                  <c:v>387</c:v>
                </c:pt>
                <c:pt idx="14">
                  <c:v>513</c:v>
                </c:pt>
                <c:pt idx="15">
                  <c:v>502</c:v>
                </c:pt>
                <c:pt idx="16">
                  <c:v>494</c:v>
                </c:pt>
                <c:pt idx="17">
                  <c:v>426</c:v>
                </c:pt>
                <c:pt idx="18">
                  <c:v>340</c:v>
                </c:pt>
                <c:pt idx="19">
                  <c:v>278</c:v>
                </c:pt>
                <c:pt idx="20">
                  <c:v>225</c:v>
                </c:pt>
                <c:pt idx="21">
                  <c:v>210</c:v>
                </c:pt>
                <c:pt idx="22">
                  <c:v>176</c:v>
                </c:pt>
                <c:pt idx="23">
                  <c:v>158</c:v>
                </c:pt>
                <c:pt idx="24">
                  <c:v>151</c:v>
                </c:pt>
                <c:pt idx="25">
                  <c:v>138</c:v>
                </c:pt>
                <c:pt idx="26">
                  <c:v>134</c:v>
                </c:pt>
                <c:pt idx="27">
                  <c:v>124</c:v>
                </c:pt>
                <c:pt idx="28">
                  <c:v>122</c:v>
                </c:pt>
                <c:pt idx="29">
                  <c:v>135</c:v>
                </c:pt>
                <c:pt idx="30">
                  <c:v>123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'980007'!$F$1669:$F$1700</c:f>
              <c:numCache>
                <c:formatCode>0</c:formatCode>
                <c:ptCount val="32"/>
                <c:pt idx="0">
                  <c:v>119.98751300753806</c:v>
                </c:pt>
                <c:pt idx="1">
                  <c:v>119.99046762741386</c:v>
                </c:pt>
                <c:pt idx="2">
                  <c:v>120.00472494139139</c:v>
                </c:pt>
                <c:pt idx="3">
                  <c:v>120.06158372945843</c:v>
                </c:pt>
                <c:pt idx="4">
                  <c:v>120.26591465624936</c:v>
                </c:pt>
                <c:pt idx="5">
                  <c:v>120.86351302889584</c:v>
                </c:pt>
                <c:pt idx="6">
                  <c:v>122.65015825123515</c:v>
                </c:pt>
                <c:pt idx="7">
                  <c:v>127.4003849045224</c:v>
                </c:pt>
                <c:pt idx="8">
                  <c:v>138.31760567310684</c:v>
                </c:pt>
                <c:pt idx="9">
                  <c:v>159.99646478951968</c:v>
                </c:pt>
                <c:pt idx="10">
                  <c:v>195.6873548499172</c:v>
                </c:pt>
                <c:pt idx="11">
                  <c:v>251.55773766620453</c:v>
                </c:pt>
                <c:pt idx="12">
                  <c:v>322.86281956185286</c:v>
                </c:pt>
                <c:pt idx="13">
                  <c:v>395.13832534391292</c:v>
                </c:pt>
                <c:pt idx="14">
                  <c:v>459.97933170744341</c:v>
                </c:pt>
                <c:pt idx="15">
                  <c:v>494.04943823038434</c:v>
                </c:pt>
                <c:pt idx="16">
                  <c:v>485.56134210583684</c:v>
                </c:pt>
                <c:pt idx="17">
                  <c:v>437.90358066679369</c:v>
                </c:pt>
                <c:pt idx="18">
                  <c:v>372.11344182452757</c:v>
                </c:pt>
                <c:pt idx="19">
                  <c:v>296.57818328952112</c:v>
                </c:pt>
                <c:pt idx="20">
                  <c:v>229.49901096366139</c:v>
                </c:pt>
                <c:pt idx="21">
                  <c:v>180.78032222462798</c:v>
                </c:pt>
                <c:pt idx="22">
                  <c:v>149.09664776733186</c:v>
                </c:pt>
                <c:pt idx="23">
                  <c:v>132.58116506052448</c:v>
                </c:pt>
                <c:pt idx="24">
                  <c:v>125.2219760619074</c:v>
                </c:pt>
                <c:pt idx="25">
                  <c:v>121.99246772583815</c:v>
                </c:pt>
                <c:pt idx="26">
                  <c:v>120.62087246772319</c:v>
                </c:pt>
                <c:pt idx="27">
                  <c:v>120.15351651418615</c:v>
                </c:pt>
                <c:pt idx="28">
                  <c:v>120.03346919911101</c:v>
                </c:pt>
                <c:pt idx="29">
                  <c:v>119.99658573399446</c:v>
                </c:pt>
                <c:pt idx="30">
                  <c:v>119.98878836297914</c:v>
                </c:pt>
                <c:pt idx="31">
                  <c:v>119.98716588216985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56480"/>
        <c:axId val="202758016"/>
      </c:scatterChart>
      <c:valAx>
        <c:axId val="202756480"/>
        <c:scaling>
          <c:orientation val="minMax"/>
        </c:scaling>
        <c:axPos val="b"/>
        <c:numFmt formatCode="General" sourceLinked="1"/>
        <c:tickLblPos val="nextTo"/>
        <c:crossAx val="202758016"/>
        <c:crosses val="autoZero"/>
        <c:crossBetween val="midCat"/>
      </c:valAx>
      <c:valAx>
        <c:axId val="202758016"/>
        <c:scaling>
          <c:orientation val="minMax"/>
        </c:scaling>
        <c:axPos val="l"/>
        <c:majorGridlines/>
        <c:numFmt formatCode="General" sourceLinked="1"/>
        <c:tickLblPos val="nextTo"/>
        <c:crossAx val="202756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'980007'!$E$1719:$E$1750</c:f>
              <c:numCache>
                <c:formatCode>General</c:formatCode>
                <c:ptCount val="32"/>
                <c:pt idx="0">
                  <c:v>132</c:v>
                </c:pt>
                <c:pt idx="1">
                  <c:v>119</c:v>
                </c:pt>
                <c:pt idx="2">
                  <c:v>111</c:v>
                </c:pt>
                <c:pt idx="3">
                  <c:v>115</c:v>
                </c:pt>
                <c:pt idx="4">
                  <c:v>98</c:v>
                </c:pt>
                <c:pt idx="5">
                  <c:v>144</c:v>
                </c:pt>
                <c:pt idx="6">
                  <c:v>115</c:v>
                </c:pt>
                <c:pt idx="7">
                  <c:v>132</c:v>
                </c:pt>
                <c:pt idx="8">
                  <c:v>151</c:v>
                </c:pt>
                <c:pt idx="9">
                  <c:v>179</c:v>
                </c:pt>
                <c:pt idx="10">
                  <c:v>205</c:v>
                </c:pt>
                <c:pt idx="11">
                  <c:v>265</c:v>
                </c:pt>
                <c:pt idx="12">
                  <c:v>333</c:v>
                </c:pt>
                <c:pt idx="13">
                  <c:v>387</c:v>
                </c:pt>
                <c:pt idx="14">
                  <c:v>490</c:v>
                </c:pt>
                <c:pt idx="15">
                  <c:v>514</c:v>
                </c:pt>
                <c:pt idx="16">
                  <c:v>449</c:v>
                </c:pt>
                <c:pt idx="17">
                  <c:v>373</c:v>
                </c:pt>
                <c:pt idx="18">
                  <c:v>330</c:v>
                </c:pt>
                <c:pt idx="19">
                  <c:v>260</c:v>
                </c:pt>
                <c:pt idx="20">
                  <c:v>205</c:v>
                </c:pt>
                <c:pt idx="21">
                  <c:v>160</c:v>
                </c:pt>
                <c:pt idx="22">
                  <c:v>173</c:v>
                </c:pt>
                <c:pt idx="23">
                  <c:v>143</c:v>
                </c:pt>
                <c:pt idx="24">
                  <c:v>137</c:v>
                </c:pt>
                <c:pt idx="25">
                  <c:v>144</c:v>
                </c:pt>
                <c:pt idx="26">
                  <c:v>114</c:v>
                </c:pt>
                <c:pt idx="27">
                  <c:v>132</c:v>
                </c:pt>
                <c:pt idx="28">
                  <c:v>105</c:v>
                </c:pt>
                <c:pt idx="29">
                  <c:v>108</c:v>
                </c:pt>
                <c:pt idx="30">
                  <c:v>124</c:v>
                </c:pt>
                <c:pt idx="31">
                  <c:v>144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'980007'!$F$1719:$F$1750</c:f>
              <c:numCache>
                <c:formatCode>0</c:formatCode>
                <c:ptCount val="32"/>
                <c:pt idx="0">
                  <c:v>122.28080765535567</c:v>
                </c:pt>
                <c:pt idx="1">
                  <c:v>122.28530624208392</c:v>
                </c:pt>
                <c:pt idx="2">
                  <c:v>122.3064361446249</c:v>
                </c:pt>
                <c:pt idx="3">
                  <c:v>122.38834495428924</c:v>
                </c:pt>
                <c:pt idx="4">
                  <c:v>122.67405567699598</c:v>
                </c:pt>
                <c:pt idx="5">
                  <c:v>123.48469313900671</c:v>
                </c:pt>
                <c:pt idx="6">
                  <c:v>125.82979904122423</c:v>
                </c:pt>
                <c:pt idx="7">
                  <c:v>131.84256771851366</c:v>
                </c:pt>
                <c:pt idx="8">
                  <c:v>145.130600598401</c:v>
                </c:pt>
                <c:pt idx="9">
                  <c:v>170.4298293617758</c:v>
                </c:pt>
                <c:pt idx="10">
                  <c:v>210.25643331518069</c:v>
                </c:pt>
                <c:pt idx="11">
                  <c:v>269.51499943054961</c:v>
                </c:pt>
                <c:pt idx="12">
                  <c:v>340.67328785602609</c:v>
                </c:pt>
                <c:pt idx="13">
                  <c:v>407.4487564284214</c:v>
                </c:pt>
                <c:pt idx="14">
                  <c:v>460.26233366353847</c:v>
                </c:pt>
                <c:pt idx="15">
                  <c:v>478.33926269875286</c:v>
                </c:pt>
                <c:pt idx="16">
                  <c:v>455.03215615552472</c:v>
                </c:pt>
                <c:pt idx="17">
                  <c:v>398.72840203146848</c:v>
                </c:pt>
                <c:pt idx="18">
                  <c:v>332.23086016511746</c:v>
                </c:pt>
                <c:pt idx="19">
                  <c:v>262.52448319994534</c:v>
                </c:pt>
                <c:pt idx="20">
                  <c:v>205.04758596290358</c:v>
                </c:pt>
                <c:pt idx="21">
                  <c:v>165.96718069378477</c:v>
                </c:pt>
                <c:pt idx="22">
                  <c:v>142.09840024109067</c:v>
                </c:pt>
                <c:pt idx="23">
                  <c:v>130.40321399620129</c:v>
                </c:pt>
                <c:pt idx="24">
                  <c:v>125.48840800709574</c:v>
                </c:pt>
                <c:pt idx="25">
                  <c:v>123.44761770666055</c:v>
                </c:pt>
                <c:pt idx="26">
                  <c:v>122.62849514003051</c:v>
                </c:pt>
                <c:pt idx="27">
                  <c:v>122.36592931067558</c:v>
                </c:pt>
                <c:pt idx="28">
                  <c:v>122.30252050129521</c:v>
                </c:pt>
                <c:pt idx="29">
                  <c:v>122.28415625579163</c:v>
                </c:pt>
                <c:pt idx="30">
                  <c:v>122.28051622809383</c:v>
                </c:pt>
                <c:pt idx="31">
                  <c:v>122.27980440253381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91936"/>
        <c:axId val="202806016"/>
      </c:scatterChart>
      <c:valAx>
        <c:axId val="202791936"/>
        <c:scaling>
          <c:orientation val="minMax"/>
        </c:scaling>
        <c:axPos val="b"/>
        <c:numFmt formatCode="General" sourceLinked="1"/>
        <c:tickLblPos val="nextTo"/>
        <c:crossAx val="202806016"/>
        <c:crosses val="autoZero"/>
        <c:crossBetween val="midCat"/>
      </c:valAx>
      <c:valAx>
        <c:axId val="202806016"/>
        <c:scaling>
          <c:orientation val="minMax"/>
        </c:scaling>
        <c:axPos val="l"/>
        <c:majorGridlines/>
        <c:numFmt formatCode="General" sourceLinked="1"/>
        <c:tickLblPos val="nextTo"/>
        <c:crossAx val="202791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'980007'!$E$1769:$E$1800</c:f>
              <c:numCache>
                <c:formatCode>General</c:formatCode>
                <c:ptCount val="32"/>
                <c:pt idx="0">
                  <c:v>107</c:v>
                </c:pt>
                <c:pt idx="1">
                  <c:v>117</c:v>
                </c:pt>
                <c:pt idx="2">
                  <c:v>140</c:v>
                </c:pt>
                <c:pt idx="3">
                  <c:v>129</c:v>
                </c:pt>
                <c:pt idx="4">
                  <c:v>158</c:v>
                </c:pt>
                <c:pt idx="5">
                  <c:v>146</c:v>
                </c:pt>
                <c:pt idx="6">
                  <c:v>163</c:v>
                </c:pt>
                <c:pt idx="7">
                  <c:v>209</c:v>
                </c:pt>
                <c:pt idx="8">
                  <c:v>190</c:v>
                </c:pt>
                <c:pt idx="9">
                  <c:v>218</c:v>
                </c:pt>
                <c:pt idx="10">
                  <c:v>232</c:v>
                </c:pt>
                <c:pt idx="11">
                  <c:v>269</c:v>
                </c:pt>
                <c:pt idx="12">
                  <c:v>326</c:v>
                </c:pt>
                <c:pt idx="13">
                  <c:v>334</c:v>
                </c:pt>
                <c:pt idx="14">
                  <c:v>445</c:v>
                </c:pt>
                <c:pt idx="15">
                  <c:v>449</c:v>
                </c:pt>
                <c:pt idx="16">
                  <c:v>483</c:v>
                </c:pt>
                <c:pt idx="17">
                  <c:v>418</c:v>
                </c:pt>
                <c:pt idx="18">
                  <c:v>434</c:v>
                </c:pt>
                <c:pt idx="19">
                  <c:v>349</c:v>
                </c:pt>
                <c:pt idx="20">
                  <c:v>332</c:v>
                </c:pt>
                <c:pt idx="21">
                  <c:v>299</c:v>
                </c:pt>
                <c:pt idx="22">
                  <c:v>276</c:v>
                </c:pt>
                <c:pt idx="23">
                  <c:v>245</c:v>
                </c:pt>
                <c:pt idx="24">
                  <c:v>202</c:v>
                </c:pt>
                <c:pt idx="25">
                  <c:v>198</c:v>
                </c:pt>
                <c:pt idx="26">
                  <c:v>186</c:v>
                </c:pt>
                <c:pt idx="27">
                  <c:v>141</c:v>
                </c:pt>
                <c:pt idx="28">
                  <c:v>149</c:v>
                </c:pt>
                <c:pt idx="29">
                  <c:v>146</c:v>
                </c:pt>
                <c:pt idx="30">
                  <c:v>158</c:v>
                </c:pt>
                <c:pt idx="31">
                  <c:v>158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'980007'!$F$1769:$F$1800</c:f>
              <c:numCache>
                <c:formatCode>0</c:formatCode>
                <c:ptCount val="32"/>
                <c:pt idx="0">
                  <c:v>135.78896102558514</c:v>
                </c:pt>
                <c:pt idx="1">
                  <c:v>136.34594356512392</c:v>
                </c:pt>
                <c:pt idx="2">
                  <c:v>137.48766178142114</c:v>
                </c:pt>
                <c:pt idx="3">
                  <c:v>139.55009969335893</c:v>
                </c:pt>
                <c:pt idx="4">
                  <c:v>143.15244006378697</c:v>
                </c:pt>
                <c:pt idx="5">
                  <c:v>148.72268853454523</c:v>
                </c:pt>
                <c:pt idx="6">
                  <c:v>157.97117319860598</c:v>
                </c:pt>
                <c:pt idx="7">
                  <c:v>172.21604671883375</c:v>
                </c:pt>
                <c:pt idx="8">
                  <c:v>192.42269130465149</c:v>
                </c:pt>
                <c:pt idx="9">
                  <c:v>219.04196838712181</c:v>
                </c:pt>
                <c:pt idx="10">
                  <c:v>250.52288413331149</c:v>
                </c:pt>
                <c:pt idx="11">
                  <c:v>288.4809865149067</c:v>
                </c:pt>
                <c:pt idx="12">
                  <c:v>328.66698705620968</c:v>
                </c:pt>
                <c:pt idx="13">
                  <c:v>365.74715690832591</c:v>
                </c:pt>
                <c:pt idx="14">
                  <c:v>399.94775625158053</c:v>
                </c:pt>
                <c:pt idx="15">
                  <c:v>424.5773935035914</c:v>
                </c:pt>
                <c:pt idx="16">
                  <c:v>435.83362687302395</c:v>
                </c:pt>
                <c:pt idx="17">
                  <c:v>432.15597143530414</c:v>
                </c:pt>
                <c:pt idx="18">
                  <c:v>416.10700061053569</c:v>
                </c:pt>
                <c:pt idx="19">
                  <c:v>387.870992499284</c:v>
                </c:pt>
                <c:pt idx="20">
                  <c:v>351.09592691758672</c:v>
                </c:pt>
                <c:pt idx="21">
                  <c:v>311.04714297122894</c:v>
                </c:pt>
                <c:pt idx="22">
                  <c:v>269.91149674122556</c:v>
                </c:pt>
                <c:pt idx="23">
                  <c:v>233.89010735770964</c:v>
                </c:pt>
                <c:pt idx="24">
                  <c:v>206.01270150355228</c:v>
                </c:pt>
                <c:pt idx="25">
                  <c:v>184.23074779954658</c:v>
                </c:pt>
                <c:pt idx="26">
                  <c:v>166.59229769801357</c:v>
                </c:pt>
                <c:pt idx="27">
                  <c:v>153.8328691843804</c:v>
                </c:pt>
                <c:pt idx="28">
                  <c:v>146.50307329201584</c:v>
                </c:pt>
                <c:pt idx="29">
                  <c:v>141.31619643327352</c:v>
                </c:pt>
                <c:pt idx="30">
                  <c:v>138.48531171800511</c:v>
                </c:pt>
                <c:pt idx="31">
                  <c:v>136.94327244291676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835840"/>
        <c:axId val="202837376"/>
      </c:scatterChart>
      <c:valAx>
        <c:axId val="202835840"/>
        <c:scaling>
          <c:orientation val="minMax"/>
        </c:scaling>
        <c:axPos val="b"/>
        <c:numFmt formatCode="General" sourceLinked="1"/>
        <c:tickLblPos val="nextTo"/>
        <c:crossAx val="202837376"/>
        <c:crosses val="autoZero"/>
        <c:crossBetween val="midCat"/>
      </c:valAx>
      <c:valAx>
        <c:axId val="202837376"/>
        <c:scaling>
          <c:orientation val="minMax"/>
        </c:scaling>
        <c:axPos val="l"/>
        <c:majorGridlines/>
        <c:numFmt formatCode="General" sourceLinked="1"/>
        <c:tickLblPos val="nextTo"/>
        <c:crossAx val="202835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'980007'!$E$1819:$E$1850</c:f>
              <c:numCache>
                <c:formatCode>General</c:formatCode>
                <c:ptCount val="32"/>
                <c:pt idx="0">
                  <c:v>147</c:v>
                </c:pt>
                <c:pt idx="1">
                  <c:v>156</c:v>
                </c:pt>
                <c:pt idx="2">
                  <c:v>144</c:v>
                </c:pt>
                <c:pt idx="3">
                  <c:v>182</c:v>
                </c:pt>
                <c:pt idx="4">
                  <c:v>151</c:v>
                </c:pt>
                <c:pt idx="5">
                  <c:v>173</c:v>
                </c:pt>
                <c:pt idx="6">
                  <c:v>172</c:v>
                </c:pt>
                <c:pt idx="7">
                  <c:v>179</c:v>
                </c:pt>
                <c:pt idx="8">
                  <c:v>213</c:v>
                </c:pt>
                <c:pt idx="9">
                  <c:v>214</c:v>
                </c:pt>
                <c:pt idx="10">
                  <c:v>261</c:v>
                </c:pt>
                <c:pt idx="11">
                  <c:v>277</c:v>
                </c:pt>
                <c:pt idx="12">
                  <c:v>368</c:v>
                </c:pt>
                <c:pt idx="13">
                  <c:v>358</c:v>
                </c:pt>
                <c:pt idx="14">
                  <c:v>408</c:v>
                </c:pt>
                <c:pt idx="15">
                  <c:v>474</c:v>
                </c:pt>
                <c:pt idx="16">
                  <c:v>482</c:v>
                </c:pt>
                <c:pt idx="17">
                  <c:v>466</c:v>
                </c:pt>
                <c:pt idx="18">
                  <c:v>468</c:v>
                </c:pt>
                <c:pt idx="19">
                  <c:v>401</c:v>
                </c:pt>
                <c:pt idx="20">
                  <c:v>403</c:v>
                </c:pt>
                <c:pt idx="21">
                  <c:v>325</c:v>
                </c:pt>
                <c:pt idx="22">
                  <c:v>299</c:v>
                </c:pt>
                <c:pt idx="23">
                  <c:v>252</c:v>
                </c:pt>
                <c:pt idx="24">
                  <c:v>258</c:v>
                </c:pt>
                <c:pt idx="25">
                  <c:v>214</c:v>
                </c:pt>
                <c:pt idx="26">
                  <c:v>210</c:v>
                </c:pt>
                <c:pt idx="27">
                  <c:v>208</c:v>
                </c:pt>
                <c:pt idx="28">
                  <c:v>221</c:v>
                </c:pt>
                <c:pt idx="29">
                  <c:v>180</c:v>
                </c:pt>
                <c:pt idx="30">
                  <c:v>175</c:v>
                </c:pt>
                <c:pt idx="31">
                  <c:v>173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'980007'!$F$1819:$F$1850</c:f>
              <c:numCache>
                <c:formatCode>0</c:formatCode>
                <c:ptCount val="32"/>
                <c:pt idx="0">
                  <c:v>164.94149313048294</c:v>
                </c:pt>
                <c:pt idx="1">
                  <c:v>165.19672459866803</c:v>
                </c:pt>
                <c:pt idx="2">
                  <c:v>165.77017044852778</c:v>
                </c:pt>
                <c:pt idx="3">
                  <c:v>166.90120384832662</c:v>
                </c:pt>
                <c:pt idx="4">
                  <c:v>169.04725858975172</c:v>
                </c:pt>
                <c:pt idx="5">
                  <c:v>172.62898703310591</c:v>
                </c:pt>
                <c:pt idx="6">
                  <c:v>179.03026478750368</c:v>
                </c:pt>
                <c:pt idx="7">
                  <c:v>189.63428617022245</c:v>
                </c:pt>
                <c:pt idx="8">
                  <c:v>205.76280279512937</c:v>
                </c:pt>
                <c:pt idx="9">
                  <c:v>228.45662306253985</c:v>
                </c:pt>
                <c:pt idx="10">
                  <c:v>256.98934137981882</c:v>
                </c:pt>
                <c:pt idx="11">
                  <c:v>293.49545415673396</c:v>
                </c:pt>
                <c:pt idx="12">
                  <c:v>334.5204684149777</c:v>
                </c:pt>
                <c:pt idx="13">
                  <c:v>374.71958797009864</c:v>
                </c:pt>
                <c:pt idx="14">
                  <c:v>414.45236119027373</c:v>
                </c:pt>
                <c:pt idx="15">
                  <c:v>446.13513441853001</c:v>
                </c:pt>
                <c:pt idx="16">
                  <c:v>464.68947416093852</c:v>
                </c:pt>
                <c:pt idx="17">
                  <c:v>467.22708131360889</c:v>
                </c:pt>
                <c:pt idx="18">
                  <c:v>455.18356193837474</c:v>
                </c:pt>
                <c:pt idx="19">
                  <c:v>429.01057153648827</c:v>
                </c:pt>
                <c:pt idx="20">
                  <c:v>392.13757270926573</c:v>
                </c:pt>
                <c:pt idx="21">
                  <c:v>350.37872915661757</c:v>
                </c:pt>
                <c:pt idx="22">
                  <c:v>306.58389614636047</c:v>
                </c:pt>
                <c:pt idx="23">
                  <c:v>267.88356064577533</c:v>
                </c:pt>
                <c:pt idx="24">
                  <c:v>237.92169221430285</c:v>
                </c:pt>
                <c:pt idx="25">
                  <c:v>214.64902802488427</c:v>
                </c:pt>
                <c:pt idx="26">
                  <c:v>196.0233233424625</c:v>
                </c:pt>
                <c:pt idx="27">
                  <c:v>182.79449060084201</c:v>
                </c:pt>
                <c:pt idx="28">
                  <c:v>175.3696089489579</c:v>
                </c:pt>
                <c:pt idx="29">
                  <c:v>170.25942019456127</c:v>
                </c:pt>
                <c:pt idx="30">
                  <c:v>167.56406368722566</c:v>
                </c:pt>
                <c:pt idx="31">
                  <c:v>166.1495685618867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808832"/>
        <c:axId val="212810368"/>
      </c:scatterChart>
      <c:valAx>
        <c:axId val="212808832"/>
        <c:scaling>
          <c:orientation val="minMax"/>
        </c:scaling>
        <c:axPos val="b"/>
        <c:numFmt formatCode="General" sourceLinked="1"/>
        <c:tickLblPos val="nextTo"/>
        <c:crossAx val="212810368"/>
        <c:crosses val="autoZero"/>
        <c:crossBetween val="midCat"/>
      </c:valAx>
      <c:valAx>
        <c:axId val="212810368"/>
        <c:scaling>
          <c:orientation val="minMax"/>
        </c:scaling>
        <c:axPos val="l"/>
        <c:majorGridlines/>
        <c:numFmt formatCode="General" sourceLinked="1"/>
        <c:tickLblPos val="nextTo"/>
        <c:crossAx val="212808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'980007'!$E$1869:$E$1900</c:f>
              <c:numCache>
                <c:formatCode>General</c:formatCode>
                <c:ptCount val="32"/>
                <c:pt idx="0">
                  <c:v>171</c:v>
                </c:pt>
                <c:pt idx="1">
                  <c:v>195</c:v>
                </c:pt>
                <c:pt idx="2">
                  <c:v>168</c:v>
                </c:pt>
                <c:pt idx="3">
                  <c:v>202</c:v>
                </c:pt>
                <c:pt idx="4">
                  <c:v>183</c:v>
                </c:pt>
                <c:pt idx="5">
                  <c:v>205</c:v>
                </c:pt>
                <c:pt idx="6">
                  <c:v>177</c:v>
                </c:pt>
                <c:pt idx="7">
                  <c:v>194</c:v>
                </c:pt>
                <c:pt idx="8">
                  <c:v>214</c:v>
                </c:pt>
                <c:pt idx="9">
                  <c:v>242</c:v>
                </c:pt>
                <c:pt idx="10">
                  <c:v>239</c:v>
                </c:pt>
                <c:pt idx="11">
                  <c:v>283</c:v>
                </c:pt>
                <c:pt idx="12">
                  <c:v>271</c:v>
                </c:pt>
                <c:pt idx="13">
                  <c:v>330</c:v>
                </c:pt>
                <c:pt idx="14">
                  <c:v>372</c:v>
                </c:pt>
                <c:pt idx="15">
                  <c:v>366</c:v>
                </c:pt>
                <c:pt idx="16">
                  <c:v>459</c:v>
                </c:pt>
                <c:pt idx="17">
                  <c:v>445</c:v>
                </c:pt>
                <c:pt idx="18">
                  <c:v>426</c:v>
                </c:pt>
                <c:pt idx="19">
                  <c:v>417</c:v>
                </c:pt>
                <c:pt idx="20">
                  <c:v>405</c:v>
                </c:pt>
                <c:pt idx="21">
                  <c:v>339</c:v>
                </c:pt>
                <c:pt idx="22">
                  <c:v>280</c:v>
                </c:pt>
                <c:pt idx="23">
                  <c:v>292</c:v>
                </c:pt>
                <c:pt idx="24">
                  <c:v>266</c:v>
                </c:pt>
                <c:pt idx="25">
                  <c:v>265</c:v>
                </c:pt>
                <c:pt idx="26">
                  <c:v>234</c:v>
                </c:pt>
                <c:pt idx="27">
                  <c:v>236</c:v>
                </c:pt>
                <c:pt idx="28">
                  <c:v>222</c:v>
                </c:pt>
                <c:pt idx="29">
                  <c:v>205</c:v>
                </c:pt>
                <c:pt idx="30">
                  <c:v>206</c:v>
                </c:pt>
                <c:pt idx="31">
                  <c:v>210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'980007'!$F$1869:$F$1900</c:f>
              <c:numCache>
                <c:formatCode>0</c:formatCode>
                <c:ptCount val="32"/>
                <c:pt idx="0">
                  <c:v>192.05792614502539</c:v>
                </c:pt>
                <c:pt idx="1">
                  <c:v>192.14801701998522</c:v>
                </c:pt>
                <c:pt idx="2">
                  <c:v>192.36454163190797</c:v>
                </c:pt>
                <c:pt idx="3">
                  <c:v>192.82093018331403</c:v>
                </c:pt>
                <c:pt idx="4">
                  <c:v>193.74474499987389</c:v>
                </c:pt>
                <c:pt idx="5">
                  <c:v>195.38467702212782</c:v>
                </c:pt>
                <c:pt idx="6">
                  <c:v>198.50261857310039</c:v>
                </c:pt>
                <c:pt idx="7">
                  <c:v>204.00788609659179</c:v>
                </c:pt>
                <c:pt idx="8">
                  <c:v>212.93588046857457</c:v>
                </c:pt>
                <c:pt idx="9">
                  <c:v>226.32756521372804</c:v>
                </c:pt>
                <c:pt idx="10">
                  <c:v>244.2592663212429</c:v>
                </c:pt>
                <c:pt idx="11">
                  <c:v>268.74560352111195</c:v>
                </c:pt>
                <c:pt idx="12">
                  <c:v>298.25680683811612</c:v>
                </c:pt>
                <c:pt idx="13">
                  <c:v>329.42274854362813</c:v>
                </c:pt>
                <c:pt idx="14">
                  <c:v>363.11748713590367</c:v>
                </c:pt>
                <c:pt idx="15">
                  <c:v>393.64570991832403</c:v>
                </c:pt>
                <c:pt idx="16">
                  <c:v>416.39204189127861</c:v>
                </c:pt>
                <c:pt idx="17">
                  <c:v>427.76025134188814</c:v>
                </c:pt>
                <c:pt idx="18">
                  <c:v>426.74719732741983</c:v>
                </c:pt>
                <c:pt idx="19">
                  <c:v>413.68285353972715</c:v>
                </c:pt>
                <c:pt idx="20">
                  <c:v>389.78226685302684</c:v>
                </c:pt>
                <c:pt idx="21">
                  <c:v>359.08685287184255</c:v>
                </c:pt>
                <c:pt idx="22">
                  <c:v>324.0853742067448</c:v>
                </c:pt>
                <c:pt idx="23">
                  <c:v>291.1155291456227</c:v>
                </c:pt>
                <c:pt idx="24">
                  <c:v>264.2846905321926</c:v>
                </c:pt>
                <c:pt idx="25">
                  <c:v>242.57467101386925</c:v>
                </c:pt>
                <c:pt idx="26">
                  <c:v>224.54151241770992</c:v>
                </c:pt>
                <c:pt idx="27">
                  <c:v>211.27024567624551</c:v>
                </c:pt>
                <c:pt idx="28">
                  <c:v>203.58531708491901</c:v>
                </c:pt>
                <c:pt idx="29">
                  <c:v>198.14812219326339</c:v>
                </c:pt>
                <c:pt idx="30">
                  <c:v>195.20387562335534</c:v>
                </c:pt>
                <c:pt idx="31">
                  <c:v>193.62330357732844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860928"/>
        <c:axId val="212862464"/>
      </c:scatterChart>
      <c:valAx>
        <c:axId val="212860928"/>
        <c:scaling>
          <c:orientation val="minMax"/>
        </c:scaling>
        <c:axPos val="b"/>
        <c:numFmt formatCode="General" sourceLinked="1"/>
        <c:tickLblPos val="nextTo"/>
        <c:crossAx val="212862464"/>
        <c:crosses val="autoZero"/>
        <c:crossBetween val="midCat"/>
      </c:valAx>
      <c:valAx>
        <c:axId val="212862464"/>
        <c:scaling>
          <c:orientation val="minMax"/>
        </c:scaling>
        <c:axPos val="l"/>
        <c:majorGridlines/>
        <c:numFmt formatCode="General" sourceLinked="1"/>
        <c:tickLblPos val="nextTo"/>
        <c:crossAx val="212860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'980007'!$E$1919:$E$1950</c:f>
              <c:numCache>
                <c:formatCode>General</c:formatCode>
                <c:ptCount val="32"/>
                <c:pt idx="0">
                  <c:v>140</c:v>
                </c:pt>
                <c:pt idx="1">
                  <c:v>179</c:v>
                </c:pt>
                <c:pt idx="2">
                  <c:v>144</c:v>
                </c:pt>
                <c:pt idx="3">
                  <c:v>180</c:v>
                </c:pt>
                <c:pt idx="4">
                  <c:v>183</c:v>
                </c:pt>
                <c:pt idx="5">
                  <c:v>165</c:v>
                </c:pt>
                <c:pt idx="6">
                  <c:v>162</c:v>
                </c:pt>
                <c:pt idx="7">
                  <c:v>228</c:v>
                </c:pt>
                <c:pt idx="8">
                  <c:v>202</c:v>
                </c:pt>
                <c:pt idx="9">
                  <c:v>237</c:v>
                </c:pt>
                <c:pt idx="10">
                  <c:v>214</c:v>
                </c:pt>
                <c:pt idx="11">
                  <c:v>263</c:v>
                </c:pt>
                <c:pt idx="12">
                  <c:v>294</c:v>
                </c:pt>
                <c:pt idx="13">
                  <c:v>322</c:v>
                </c:pt>
                <c:pt idx="14">
                  <c:v>370</c:v>
                </c:pt>
                <c:pt idx="15">
                  <c:v>369</c:v>
                </c:pt>
                <c:pt idx="16">
                  <c:v>391</c:v>
                </c:pt>
                <c:pt idx="17">
                  <c:v>381</c:v>
                </c:pt>
                <c:pt idx="18">
                  <c:v>382</c:v>
                </c:pt>
                <c:pt idx="19">
                  <c:v>362</c:v>
                </c:pt>
                <c:pt idx="20">
                  <c:v>336</c:v>
                </c:pt>
                <c:pt idx="21">
                  <c:v>283</c:v>
                </c:pt>
                <c:pt idx="22">
                  <c:v>278</c:v>
                </c:pt>
                <c:pt idx="23">
                  <c:v>236</c:v>
                </c:pt>
                <c:pt idx="24">
                  <c:v>218</c:v>
                </c:pt>
                <c:pt idx="25">
                  <c:v>206</c:v>
                </c:pt>
                <c:pt idx="26">
                  <c:v>209</c:v>
                </c:pt>
                <c:pt idx="27">
                  <c:v>209</c:v>
                </c:pt>
                <c:pt idx="28">
                  <c:v>194</c:v>
                </c:pt>
                <c:pt idx="29">
                  <c:v>187</c:v>
                </c:pt>
                <c:pt idx="30">
                  <c:v>186</c:v>
                </c:pt>
                <c:pt idx="31">
                  <c:v>200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'980007'!$F$1919:$F$1950</c:f>
              <c:numCache>
                <c:formatCode>0</c:formatCode>
                <c:ptCount val="32"/>
                <c:pt idx="0">
                  <c:v>172.48262175342509</c:v>
                </c:pt>
                <c:pt idx="1">
                  <c:v>172.69222925061752</c:v>
                </c:pt>
                <c:pt idx="2">
                  <c:v>173.15458212498618</c:v>
                </c:pt>
                <c:pt idx="3">
                  <c:v>174.05068070886614</c:v>
                </c:pt>
                <c:pt idx="4">
                  <c:v>175.72335597385452</c:v>
                </c:pt>
                <c:pt idx="5">
                  <c:v>178.47356259977758</c:v>
                </c:pt>
                <c:pt idx="6">
                  <c:v>183.31900063259263</c:v>
                </c:pt>
                <c:pt idx="7">
                  <c:v>191.23449030516448</c:v>
                </c:pt>
                <c:pt idx="8">
                  <c:v>203.1164355461531</c:v>
                </c:pt>
                <c:pt idx="9">
                  <c:v>219.63258449359844</c:v>
                </c:pt>
                <c:pt idx="10">
                  <c:v>240.17018006134262</c:v>
                </c:pt>
                <c:pt idx="11">
                  <c:v>266.17630871807239</c:v>
                </c:pt>
                <c:pt idx="12">
                  <c:v>295.11242245859916</c:v>
                </c:pt>
                <c:pt idx="13">
                  <c:v>323.20100688080379</c:v>
                </c:pt>
                <c:pt idx="14">
                  <c:v>350.69153088728473</c:v>
                </c:pt>
                <c:pt idx="15">
                  <c:v>372.33639435889512</c:v>
                </c:pt>
                <c:pt idx="16">
                  <c:v>384.7035486923167</c:v>
                </c:pt>
                <c:pt idx="17">
                  <c:v>385.90576060894665</c:v>
                </c:pt>
                <c:pt idx="18">
                  <c:v>377.06589370647833</c:v>
                </c:pt>
                <c:pt idx="19">
                  <c:v>358.47148254814579</c:v>
                </c:pt>
                <c:pt idx="20">
                  <c:v>332.53752253732739</c:v>
                </c:pt>
                <c:pt idx="21">
                  <c:v>303.28161127590516</c:v>
                </c:pt>
                <c:pt idx="22">
                  <c:v>272.62757438922961</c:v>
                </c:pt>
                <c:pt idx="23">
                  <c:v>245.50949728674738</c:v>
                </c:pt>
                <c:pt idx="24">
                  <c:v>224.46097832829429</c:v>
                </c:pt>
                <c:pt idx="25">
                  <c:v>208.05242282169934</c:v>
                </c:pt>
                <c:pt idx="26">
                  <c:v>194.85654363977125</c:v>
                </c:pt>
                <c:pt idx="27">
                  <c:v>185.42454059362856</c:v>
                </c:pt>
                <c:pt idx="28">
                  <c:v>180.09189234135334</c:v>
                </c:pt>
                <c:pt idx="29">
                  <c:v>176.39147530145729</c:v>
                </c:pt>
                <c:pt idx="30">
                  <c:v>174.42074086501614</c:v>
                </c:pt>
                <c:pt idx="31">
                  <c:v>173.37589692845478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904576"/>
        <c:axId val="212918656"/>
      </c:scatterChart>
      <c:valAx>
        <c:axId val="212904576"/>
        <c:scaling>
          <c:orientation val="minMax"/>
        </c:scaling>
        <c:axPos val="b"/>
        <c:numFmt formatCode="General" sourceLinked="1"/>
        <c:tickLblPos val="nextTo"/>
        <c:crossAx val="212918656"/>
        <c:crosses val="autoZero"/>
        <c:crossBetween val="midCat"/>
      </c:valAx>
      <c:valAx>
        <c:axId val="212918656"/>
        <c:scaling>
          <c:orientation val="minMax"/>
        </c:scaling>
        <c:axPos val="l"/>
        <c:majorGridlines/>
        <c:numFmt formatCode="General" sourceLinked="1"/>
        <c:tickLblPos val="nextTo"/>
        <c:crossAx val="212904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'980007'!$E$169:$E$200</c:f>
              <c:numCache>
                <c:formatCode>General</c:formatCode>
                <c:ptCount val="32"/>
                <c:pt idx="0">
                  <c:v>143</c:v>
                </c:pt>
                <c:pt idx="1">
                  <c:v>137</c:v>
                </c:pt>
                <c:pt idx="2">
                  <c:v>149</c:v>
                </c:pt>
                <c:pt idx="3">
                  <c:v>153</c:v>
                </c:pt>
                <c:pt idx="4">
                  <c:v>143</c:v>
                </c:pt>
                <c:pt idx="5">
                  <c:v>177</c:v>
                </c:pt>
                <c:pt idx="6">
                  <c:v>173</c:v>
                </c:pt>
                <c:pt idx="7">
                  <c:v>186</c:v>
                </c:pt>
                <c:pt idx="8">
                  <c:v>197</c:v>
                </c:pt>
                <c:pt idx="9">
                  <c:v>216</c:v>
                </c:pt>
                <c:pt idx="10">
                  <c:v>252</c:v>
                </c:pt>
                <c:pt idx="11">
                  <c:v>249</c:v>
                </c:pt>
                <c:pt idx="12">
                  <c:v>304</c:v>
                </c:pt>
                <c:pt idx="13">
                  <c:v>343</c:v>
                </c:pt>
                <c:pt idx="14">
                  <c:v>393</c:v>
                </c:pt>
                <c:pt idx="15">
                  <c:v>400</c:v>
                </c:pt>
                <c:pt idx="16">
                  <c:v>406</c:v>
                </c:pt>
                <c:pt idx="17">
                  <c:v>386</c:v>
                </c:pt>
                <c:pt idx="18">
                  <c:v>375</c:v>
                </c:pt>
                <c:pt idx="19">
                  <c:v>383</c:v>
                </c:pt>
                <c:pt idx="20">
                  <c:v>342</c:v>
                </c:pt>
                <c:pt idx="21">
                  <c:v>285</c:v>
                </c:pt>
                <c:pt idx="22">
                  <c:v>292</c:v>
                </c:pt>
                <c:pt idx="23">
                  <c:v>258</c:v>
                </c:pt>
                <c:pt idx="24">
                  <c:v>207</c:v>
                </c:pt>
                <c:pt idx="25">
                  <c:v>204</c:v>
                </c:pt>
                <c:pt idx="26">
                  <c:v>179</c:v>
                </c:pt>
                <c:pt idx="27">
                  <c:v>175</c:v>
                </c:pt>
                <c:pt idx="28">
                  <c:v>177</c:v>
                </c:pt>
                <c:pt idx="29">
                  <c:v>156</c:v>
                </c:pt>
                <c:pt idx="30">
                  <c:v>180</c:v>
                </c:pt>
                <c:pt idx="31">
                  <c:v>167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'980007'!$F$169:$F$200</c:f>
              <c:numCache>
                <c:formatCode>0</c:formatCode>
                <c:ptCount val="32"/>
                <c:pt idx="0">
                  <c:v>152.30278672600451</c:v>
                </c:pt>
                <c:pt idx="1">
                  <c:v>152.78188868369105</c:v>
                </c:pt>
                <c:pt idx="2">
                  <c:v>153.74689529873422</c:v>
                </c:pt>
                <c:pt idx="3">
                  <c:v>155.46333554594443</c:v>
                </c:pt>
                <c:pt idx="4">
                  <c:v>158.42215140114712</c:v>
                </c:pt>
                <c:pt idx="5">
                  <c:v>162.94876753672648</c:v>
                </c:pt>
                <c:pt idx="6">
                  <c:v>170.3998497422987</c:v>
                </c:pt>
                <c:pt idx="7">
                  <c:v>181.80078497408829</c:v>
                </c:pt>
                <c:pt idx="8">
                  <c:v>197.90793999070411</c:v>
                </c:pt>
                <c:pt idx="9">
                  <c:v>219.10155486400771</c:v>
                </c:pt>
                <c:pt idx="10">
                  <c:v>244.21289898899079</c:v>
                </c:pt>
                <c:pt idx="11">
                  <c:v>274.65612876130695</c:v>
                </c:pt>
                <c:pt idx="12">
                  <c:v>307.214094886542</c:v>
                </c:pt>
                <c:pt idx="13">
                  <c:v>337.74373908376361</c:v>
                </c:pt>
                <c:pt idx="14">
                  <c:v>366.67094814147737</c:v>
                </c:pt>
                <c:pt idx="15">
                  <c:v>388.64816102660365</c:v>
                </c:pt>
                <c:pt idx="16">
                  <c:v>400.46807615359438</c:v>
                </c:pt>
                <c:pt idx="17">
                  <c:v>400.52386697113218</c:v>
                </c:pt>
                <c:pt idx="18">
                  <c:v>390.2531593312666</c:v>
                </c:pt>
                <c:pt idx="19">
                  <c:v>369.79058520007584</c:v>
                </c:pt>
                <c:pt idx="20">
                  <c:v>341.55147417244876</c:v>
                </c:pt>
                <c:pt idx="21">
                  <c:v>309.54318340787023</c:v>
                </c:pt>
                <c:pt idx="22">
                  <c:v>275.51483392090233</c:v>
                </c:pt>
                <c:pt idx="23">
                  <c:v>244.72909855916285</c:v>
                </c:pt>
                <c:pt idx="24">
                  <c:v>220.15975119463707</c:v>
                </c:pt>
                <c:pt idx="25">
                  <c:v>200.38378781787566</c:v>
                </c:pt>
                <c:pt idx="26">
                  <c:v>183.85760043430747</c:v>
                </c:pt>
                <c:pt idx="27">
                  <c:v>171.47720125728219</c:v>
                </c:pt>
                <c:pt idx="28">
                  <c:v>164.10777206320009</c:v>
                </c:pt>
                <c:pt idx="29">
                  <c:v>158.69977437502786</c:v>
                </c:pt>
                <c:pt idx="30">
                  <c:v>155.62846590649235</c:v>
                </c:pt>
                <c:pt idx="31">
                  <c:v>153.88797820401254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183616"/>
        <c:axId val="201185152"/>
      </c:scatterChart>
      <c:valAx>
        <c:axId val="201183616"/>
        <c:scaling>
          <c:orientation val="minMax"/>
        </c:scaling>
        <c:axPos val="b"/>
        <c:numFmt formatCode="General" sourceLinked="1"/>
        <c:tickLblPos val="nextTo"/>
        <c:crossAx val="201185152"/>
        <c:crosses val="autoZero"/>
        <c:crossBetween val="midCat"/>
      </c:valAx>
      <c:valAx>
        <c:axId val="201185152"/>
        <c:scaling>
          <c:orientation val="minMax"/>
        </c:scaling>
        <c:axPos val="l"/>
        <c:majorGridlines/>
        <c:numFmt formatCode="General" sourceLinked="1"/>
        <c:tickLblPos val="nextTo"/>
        <c:crossAx val="201183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'980007'!$E$1969:$E$2000</c:f>
              <c:numCache>
                <c:formatCode>General</c:formatCode>
                <c:ptCount val="32"/>
                <c:pt idx="0">
                  <c:v>116</c:v>
                </c:pt>
                <c:pt idx="1">
                  <c:v>154</c:v>
                </c:pt>
                <c:pt idx="2">
                  <c:v>159</c:v>
                </c:pt>
                <c:pt idx="3">
                  <c:v>157</c:v>
                </c:pt>
                <c:pt idx="4">
                  <c:v>165</c:v>
                </c:pt>
                <c:pt idx="5">
                  <c:v>184</c:v>
                </c:pt>
                <c:pt idx="6">
                  <c:v>190</c:v>
                </c:pt>
                <c:pt idx="7">
                  <c:v>214</c:v>
                </c:pt>
                <c:pt idx="8">
                  <c:v>230</c:v>
                </c:pt>
                <c:pt idx="9">
                  <c:v>260</c:v>
                </c:pt>
                <c:pt idx="10">
                  <c:v>285</c:v>
                </c:pt>
                <c:pt idx="11">
                  <c:v>264</c:v>
                </c:pt>
                <c:pt idx="12">
                  <c:v>306</c:v>
                </c:pt>
                <c:pt idx="13">
                  <c:v>380</c:v>
                </c:pt>
                <c:pt idx="14">
                  <c:v>396</c:v>
                </c:pt>
                <c:pt idx="15">
                  <c:v>419</c:v>
                </c:pt>
                <c:pt idx="16">
                  <c:v>417</c:v>
                </c:pt>
                <c:pt idx="17">
                  <c:v>434</c:v>
                </c:pt>
                <c:pt idx="18">
                  <c:v>443</c:v>
                </c:pt>
                <c:pt idx="19">
                  <c:v>385</c:v>
                </c:pt>
                <c:pt idx="20">
                  <c:v>367</c:v>
                </c:pt>
                <c:pt idx="21">
                  <c:v>318</c:v>
                </c:pt>
                <c:pt idx="22">
                  <c:v>273</c:v>
                </c:pt>
                <c:pt idx="23">
                  <c:v>259</c:v>
                </c:pt>
                <c:pt idx="24">
                  <c:v>252</c:v>
                </c:pt>
                <c:pt idx="25">
                  <c:v>239</c:v>
                </c:pt>
                <c:pt idx="26">
                  <c:v>217</c:v>
                </c:pt>
                <c:pt idx="27">
                  <c:v>197</c:v>
                </c:pt>
                <c:pt idx="28">
                  <c:v>214</c:v>
                </c:pt>
                <c:pt idx="29">
                  <c:v>195</c:v>
                </c:pt>
                <c:pt idx="30">
                  <c:v>203</c:v>
                </c:pt>
                <c:pt idx="31">
                  <c:v>204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'980007'!$F$1969:$F$2000</c:f>
              <c:numCache>
                <c:formatCode>0</c:formatCode>
                <c:ptCount val="32"/>
                <c:pt idx="0">
                  <c:v>161.08841346982356</c:v>
                </c:pt>
                <c:pt idx="1">
                  <c:v>162.30935675237728</c:v>
                </c:pt>
                <c:pt idx="2">
                  <c:v>164.45340421339981</c:v>
                </c:pt>
                <c:pt idx="3">
                  <c:v>167.80577731862368</c:v>
                </c:pt>
                <c:pt idx="4">
                  <c:v>172.93883388900818</c:v>
                </c:pt>
                <c:pt idx="5">
                  <c:v>179.99917141521951</c:v>
                </c:pt>
                <c:pt idx="6">
                  <c:v>190.52479121163037</c:v>
                </c:pt>
                <c:pt idx="7">
                  <c:v>205.18386378942739</c:v>
                </c:pt>
                <c:pt idx="8">
                  <c:v>224.19565021999921</c:v>
                </c:pt>
                <c:pt idx="9">
                  <c:v>247.39148892412871</c:v>
                </c:pt>
                <c:pt idx="10">
                  <c:v>273.16609989211162</c:v>
                </c:pt>
                <c:pt idx="11">
                  <c:v>302.74383022636414</c:v>
                </c:pt>
                <c:pt idx="12">
                  <c:v>332.95357201311793</c:v>
                </c:pt>
                <c:pt idx="13">
                  <c:v>360.3140166358541</c:v>
                </c:pt>
                <c:pt idx="14">
                  <c:v>385.62651726305853</c:v>
                </c:pt>
                <c:pt idx="15">
                  <c:v>404.66268442077234</c:v>
                </c:pt>
                <c:pt idx="16">
                  <c:v>415.11170916469871</c:v>
                </c:pt>
                <c:pt idx="17">
                  <c:v>415.82624044462278</c:v>
                </c:pt>
                <c:pt idx="18">
                  <c:v>407.88928661385398</c:v>
                </c:pt>
                <c:pt idx="19">
                  <c:v>391.21797663876077</c:v>
                </c:pt>
                <c:pt idx="20">
                  <c:v>367.33220941650006</c:v>
                </c:pt>
                <c:pt idx="21">
                  <c:v>339.14271902677808</c:v>
                </c:pt>
                <c:pt idx="22">
                  <c:v>307.69763743682523</c:v>
                </c:pt>
                <c:pt idx="23">
                  <c:v>277.58298453225984</c:v>
                </c:pt>
                <c:pt idx="24">
                  <c:v>251.99989501001377</c:v>
                </c:pt>
                <c:pt idx="25">
                  <c:v>229.97645973422777</c:v>
                </c:pt>
                <c:pt idx="26">
                  <c:v>210.09313920374225</c:v>
                </c:pt>
                <c:pt idx="27">
                  <c:v>193.76736986119985</c:v>
                </c:pt>
                <c:pt idx="28">
                  <c:v>183.04853168646997</c:v>
                </c:pt>
                <c:pt idx="29">
                  <c:v>174.3115742409851</c:v>
                </c:pt>
                <c:pt idx="30">
                  <c:v>168.72408211594953</c:v>
                </c:pt>
                <c:pt idx="31">
                  <c:v>165.1477359042002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956672"/>
        <c:axId val="212958208"/>
      </c:scatterChart>
      <c:valAx>
        <c:axId val="212956672"/>
        <c:scaling>
          <c:orientation val="minMax"/>
        </c:scaling>
        <c:axPos val="b"/>
        <c:numFmt formatCode="General" sourceLinked="1"/>
        <c:tickLblPos val="nextTo"/>
        <c:crossAx val="212958208"/>
        <c:crosses val="autoZero"/>
        <c:crossBetween val="midCat"/>
      </c:valAx>
      <c:valAx>
        <c:axId val="212958208"/>
        <c:scaling>
          <c:orientation val="minMax"/>
        </c:scaling>
        <c:axPos val="l"/>
        <c:majorGridlines/>
        <c:numFmt formatCode="General" sourceLinked="1"/>
        <c:tickLblPos val="nextTo"/>
        <c:crossAx val="212956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'980007'!$E$2019:$E$2050</c:f>
              <c:numCache>
                <c:formatCode>General</c:formatCode>
                <c:ptCount val="32"/>
                <c:pt idx="0">
                  <c:v>106</c:v>
                </c:pt>
                <c:pt idx="1">
                  <c:v>113</c:v>
                </c:pt>
                <c:pt idx="2">
                  <c:v>141</c:v>
                </c:pt>
                <c:pt idx="3">
                  <c:v>136</c:v>
                </c:pt>
                <c:pt idx="4">
                  <c:v>135</c:v>
                </c:pt>
                <c:pt idx="5">
                  <c:v>141</c:v>
                </c:pt>
                <c:pt idx="6">
                  <c:v>157</c:v>
                </c:pt>
                <c:pt idx="7">
                  <c:v>172</c:v>
                </c:pt>
                <c:pt idx="8">
                  <c:v>169</c:v>
                </c:pt>
                <c:pt idx="9">
                  <c:v>187</c:v>
                </c:pt>
                <c:pt idx="10">
                  <c:v>225</c:v>
                </c:pt>
                <c:pt idx="11">
                  <c:v>274</c:v>
                </c:pt>
                <c:pt idx="12">
                  <c:v>337</c:v>
                </c:pt>
                <c:pt idx="13">
                  <c:v>365</c:v>
                </c:pt>
                <c:pt idx="14">
                  <c:v>417</c:v>
                </c:pt>
                <c:pt idx="15">
                  <c:v>455</c:v>
                </c:pt>
                <c:pt idx="16">
                  <c:v>451</c:v>
                </c:pt>
                <c:pt idx="17">
                  <c:v>403</c:v>
                </c:pt>
                <c:pt idx="18">
                  <c:v>411</c:v>
                </c:pt>
                <c:pt idx="19">
                  <c:v>350</c:v>
                </c:pt>
                <c:pt idx="20">
                  <c:v>300</c:v>
                </c:pt>
                <c:pt idx="21">
                  <c:v>244</c:v>
                </c:pt>
                <c:pt idx="22">
                  <c:v>221</c:v>
                </c:pt>
                <c:pt idx="23">
                  <c:v>193</c:v>
                </c:pt>
                <c:pt idx="24">
                  <c:v>188</c:v>
                </c:pt>
                <c:pt idx="25">
                  <c:v>170</c:v>
                </c:pt>
                <c:pt idx="26">
                  <c:v>156</c:v>
                </c:pt>
                <c:pt idx="27">
                  <c:v>142</c:v>
                </c:pt>
                <c:pt idx="28">
                  <c:v>157</c:v>
                </c:pt>
                <c:pt idx="29">
                  <c:v>128</c:v>
                </c:pt>
                <c:pt idx="30">
                  <c:v>154</c:v>
                </c:pt>
                <c:pt idx="31">
                  <c:v>132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'980007'!$F$2019:$F$2050</c:f>
              <c:numCache>
                <c:formatCode>0</c:formatCode>
                <c:ptCount val="32"/>
                <c:pt idx="0">
                  <c:v>134.22351958533451</c:v>
                </c:pt>
                <c:pt idx="1">
                  <c:v>134.37148011938041</c:v>
                </c:pt>
                <c:pt idx="2">
                  <c:v>134.75025300315448</c:v>
                </c:pt>
                <c:pt idx="3">
                  <c:v>135.59109026641747</c:v>
                </c:pt>
                <c:pt idx="4">
                  <c:v>137.36210383065</c:v>
                </c:pt>
                <c:pt idx="5">
                  <c:v>140.592976130968</c:v>
                </c:pt>
                <c:pt idx="6">
                  <c:v>146.83471215697583</c:v>
                </c:pt>
                <c:pt idx="7">
                  <c:v>157.89594281662667</c:v>
                </c:pt>
                <c:pt idx="8">
                  <c:v>175.64525306141553</c:v>
                </c:pt>
                <c:pt idx="9">
                  <c:v>201.58436711282135</c:v>
                </c:pt>
                <c:pt idx="10">
                  <c:v>234.89000582792778</c:v>
                </c:pt>
                <c:pt idx="11">
                  <c:v>277.64058646699067</c:v>
                </c:pt>
                <c:pt idx="12">
                  <c:v>324.80065421492594</c:v>
                </c:pt>
                <c:pt idx="13">
                  <c:v>368.92193473090725</c:v>
                </c:pt>
                <c:pt idx="14">
                  <c:v>408.66045449375571</c:v>
                </c:pt>
                <c:pt idx="15">
                  <c:v>434.36729131207591</c:v>
                </c:pt>
                <c:pt idx="16">
                  <c:v>440.74026687686671</c:v>
                </c:pt>
                <c:pt idx="17">
                  <c:v>426.72148146481254</c:v>
                </c:pt>
                <c:pt idx="18">
                  <c:v>398.14534131316896</c:v>
                </c:pt>
                <c:pt idx="19">
                  <c:v>356.30271586069688</c:v>
                </c:pt>
                <c:pt idx="20">
                  <c:v>308.48689929665807</c:v>
                </c:pt>
                <c:pt idx="21">
                  <c:v>262.43461156210947</c:v>
                </c:pt>
                <c:pt idx="22">
                  <c:v>220.93633461671232</c:v>
                </c:pt>
                <c:pt idx="23">
                  <c:v>189.46549821709891</c:v>
                </c:pt>
                <c:pt idx="24">
                  <c:v>168.50579088691109</c:v>
                </c:pt>
                <c:pt idx="25">
                  <c:v>154.48935671088009</c:v>
                </c:pt>
                <c:pt idx="26">
                  <c:v>144.94913342679351</c:v>
                </c:pt>
                <c:pt idx="27">
                  <c:v>139.3080900061141</c:v>
                </c:pt>
                <c:pt idx="28">
                  <c:v>136.68927757627227</c:v>
                </c:pt>
                <c:pt idx="29">
                  <c:v>135.20655547231482</c:v>
                </c:pt>
                <c:pt idx="30">
                  <c:v>134.57679563800286</c:v>
                </c:pt>
                <c:pt idx="31">
                  <c:v>134.3107864957631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078400"/>
        <c:axId val="213079936"/>
      </c:scatterChart>
      <c:valAx>
        <c:axId val="213078400"/>
        <c:scaling>
          <c:orientation val="minMax"/>
        </c:scaling>
        <c:axPos val="b"/>
        <c:numFmt formatCode="General" sourceLinked="1"/>
        <c:tickLblPos val="nextTo"/>
        <c:crossAx val="213079936"/>
        <c:crosses val="autoZero"/>
        <c:crossBetween val="midCat"/>
      </c:valAx>
      <c:valAx>
        <c:axId val="213079936"/>
        <c:scaling>
          <c:orientation val="minMax"/>
        </c:scaling>
        <c:axPos val="l"/>
        <c:majorGridlines/>
        <c:numFmt formatCode="General" sourceLinked="1"/>
        <c:tickLblPos val="nextTo"/>
        <c:crossAx val="213078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'980007'!$E$2069:$E$2100</c:f>
              <c:numCache>
                <c:formatCode>General</c:formatCode>
                <c:ptCount val="32"/>
                <c:pt idx="0">
                  <c:v>97</c:v>
                </c:pt>
                <c:pt idx="1">
                  <c:v>108</c:v>
                </c:pt>
                <c:pt idx="2">
                  <c:v>101</c:v>
                </c:pt>
                <c:pt idx="3">
                  <c:v>115</c:v>
                </c:pt>
                <c:pt idx="4">
                  <c:v>113</c:v>
                </c:pt>
                <c:pt idx="5">
                  <c:v>122</c:v>
                </c:pt>
                <c:pt idx="6">
                  <c:v>134</c:v>
                </c:pt>
                <c:pt idx="7">
                  <c:v>120</c:v>
                </c:pt>
                <c:pt idx="8">
                  <c:v>155</c:v>
                </c:pt>
                <c:pt idx="9">
                  <c:v>165</c:v>
                </c:pt>
                <c:pt idx="10">
                  <c:v>208</c:v>
                </c:pt>
                <c:pt idx="11">
                  <c:v>243</c:v>
                </c:pt>
                <c:pt idx="12">
                  <c:v>299</c:v>
                </c:pt>
                <c:pt idx="13">
                  <c:v>404</c:v>
                </c:pt>
                <c:pt idx="14">
                  <c:v>457</c:v>
                </c:pt>
                <c:pt idx="15">
                  <c:v>470</c:v>
                </c:pt>
                <c:pt idx="16">
                  <c:v>463</c:v>
                </c:pt>
                <c:pt idx="17">
                  <c:v>364</c:v>
                </c:pt>
                <c:pt idx="18">
                  <c:v>325</c:v>
                </c:pt>
                <c:pt idx="19">
                  <c:v>282</c:v>
                </c:pt>
                <c:pt idx="20">
                  <c:v>202</c:v>
                </c:pt>
                <c:pt idx="21">
                  <c:v>175</c:v>
                </c:pt>
                <c:pt idx="22">
                  <c:v>178</c:v>
                </c:pt>
                <c:pt idx="23">
                  <c:v>147</c:v>
                </c:pt>
                <c:pt idx="24">
                  <c:v>127</c:v>
                </c:pt>
                <c:pt idx="25">
                  <c:v>130</c:v>
                </c:pt>
                <c:pt idx="26">
                  <c:v>156</c:v>
                </c:pt>
                <c:pt idx="27">
                  <c:v>115</c:v>
                </c:pt>
                <c:pt idx="28">
                  <c:v>118</c:v>
                </c:pt>
                <c:pt idx="29">
                  <c:v>92</c:v>
                </c:pt>
                <c:pt idx="30">
                  <c:v>121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'980007'!$F$2069:$F$2100</c:f>
              <c:numCache>
                <c:formatCode>0</c:formatCode>
                <c:ptCount val="32"/>
                <c:pt idx="0">
                  <c:v>115.0813296680135</c:v>
                </c:pt>
                <c:pt idx="1">
                  <c:v>115.09329516365912</c:v>
                </c:pt>
                <c:pt idx="2">
                  <c:v>115.14074490180559</c:v>
                </c:pt>
                <c:pt idx="3">
                  <c:v>115.2982710827366</c:v>
                </c:pt>
                <c:pt idx="4">
                  <c:v>115.7758191595033</c:v>
                </c:pt>
                <c:pt idx="5">
                  <c:v>116.97441821580671</c:v>
                </c:pt>
                <c:pt idx="6">
                  <c:v>120.07343478580108</c:v>
                </c:pt>
                <c:pt idx="7">
                  <c:v>127.24446829653304</c:v>
                </c:pt>
                <c:pt idx="8">
                  <c:v>141.74552866375379</c:v>
                </c:pt>
                <c:pt idx="9">
                  <c:v>167.40080949396295</c:v>
                </c:pt>
                <c:pt idx="10">
                  <c:v>205.56594927332796</c:v>
                </c:pt>
                <c:pt idx="11">
                  <c:v>260.05877778962201</c:v>
                </c:pt>
                <c:pt idx="12">
                  <c:v>323.94223909951489</c:v>
                </c:pt>
                <c:pt idx="13">
                  <c:v>383.80335879611772</c:v>
                </c:pt>
                <c:pt idx="14">
                  <c:v>432.94477129358256</c:v>
                </c:pt>
                <c:pt idx="15">
                  <c:v>454.12291912320626</c:v>
                </c:pt>
                <c:pt idx="16">
                  <c:v>440.54993275998521</c:v>
                </c:pt>
                <c:pt idx="17">
                  <c:v>396.75861548990287</c:v>
                </c:pt>
                <c:pt idx="18">
                  <c:v>340.02635164616629</c:v>
                </c:pt>
                <c:pt idx="19">
                  <c:v>275.72902185713963</c:v>
                </c:pt>
                <c:pt idx="20">
                  <c:v>218.00207675485203</c:v>
                </c:pt>
                <c:pt idx="21">
                  <c:v>174.84283236923662</c:v>
                </c:pt>
                <c:pt idx="22">
                  <c:v>145.47823584975737</c:v>
                </c:pt>
                <c:pt idx="23">
                  <c:v>129.21497500309573</c:v>
                </c:pt>
                <c:pt idx="24">
                  <c:v>121.43210543496851</c:v>
                </c:pt>
                <c:pt idx="25">
                  <c:v>117.73484372580855</c:v>
                </c:pt>
                <c:pt idx="26">
                  <c:v>116.01268263537047</c:v>
                </c:pt>
                <c:pt idx="27">
                  <c:v>115.35656132826476</c:v>
                </c:pt>
                <c:pt idx="28">
                  <c:v>115.16578429615861</c:v>
                </c:pt>
                <c:pt idx="29">
                  <c:v>115.09905869003711</c:v>
                </c:pt>
                <c:pt idx="30">
                  <c:v>115.08264385001836</c:v>
                </c:pt>
                <c:pt idx="31">
                  <c:v>115.07865153995921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122048"/>
        <c:axId val="212996864"/>
      </c:scatterChart>
      <c:valAx>
        <c:axId val="213122048"/>
        <c:scaling>
          <c:orientation val="minMax"/>
        </c:scaling>
        <c:axPos val="b"/>
        <c:numFmt formatCode="General" sourceLinked="1"/>
        <c:tickLblPos val="nextTo"/>
        <c:crossAx val="212996864"/>
        <c:crosses val="autoZero"/>
        <c:crossBetween val="midCat"/>
      </c:valAx>
      <c:valAx>
        <c:axId val="212996864"/>
        <c:scaling>
          <c:orientation val="minMax"/>
        </c:scaling>
        <c:axPos val="l"/>
        <c:majorGridlines/>
        <c:numFmt formatCode="General" sourceLinked="1"/>
        <c:tickLblPos val="nextTo"/>
        <c:crossAx val="213122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'980007'!$E$2119:$E$2150</c:f>
              <c:numCache>
                <c:formatCode>General</c:formatCode>
                <c:ptCount val="32"/>
                <c:pt idx="0">
                  <c:v>92</c:v>
                </c:pt>
                <c:pt idx="1">
                  <c:v>106</c:v>
                </c:pt>
                <c:pt idx="2">
                  <c:v>120</c:v>
                </c:pt>
                <c:pt idx="3">
                  <c:v>103</c:v>
                </c:pt>
                <c:pt idx="4">
                  <c:v>122</c:v>
                </c:pt>
                <c:pt idx="5">
                  <c:v>125</c:v>
                </c:pt>
                <c:pt idx="6">
                  <c:v>129</c:v>
                </c:pt>
                <c:pt idx="7">
                  <c:v>121</c:v>
                </c:pt>
                <c:pt idx="8">
                  <c:v>119</c:v>
                </c:pt>
                <c:pt idx="9">
                  <c:v>165</c:v>
                </c:pt>
                <c:pt idx="10">
                  <c:v>228</c:v>
                </c:pt>
                <c:pt idx="11">
                  <c:v>219</c:v>
                </c:pt>
                <c:pt idx="12">
                  <c:v>322</c:v>
                </c:pt>
                <c:pt idx="13">
                  <c:v>421</c:v>
                </c:pt>
                <c:pt idx="14">
                  <c:v>483</c:v>
                </c:pt>
                <c:pt idx="15">
                  <c:v>525</c:v>
                </c:pt>
                <c:pt idx="16">
                  <c:v>498</c:v>
                </c:pt>
                <c:pt idx="17">
                  <c:v>401</c:v>
                </c:pt>
                <c:pt idx="18">
                  <c:v>337</c:v>
                </c:pt>
                <c:pt idx="19">
                  <c:v>245</c:v>
                </c:pt>
                <c:pt idx="20">
                  <c:v>206</c:v>
                </c:pt>
                <c:pt idx="21">
                  <c:v>175</c:v>
                </c:pt>
                <c:pt idx="22">
                  <c:v>137</c:v>
                </c:pt>
                <c:pt idx="23">
                  <c:v>163</c:v>
                </c:pt>
                <c:pt idx="24">
                  <c:v>137</c:v>
                </c:pt>
                <c:pt idx="25">
                  <c:v>141</c:v>
                </c:pt>
                <c:pt idx="26">
                  <c:v>125</c:v>
                </c:pt>
                <c:pt idx="27">
                  <c:v>121</c:v>
                </c:pt>
                <c:pt idx="28">
                  <c:v>116</c:v>
                </c:pt>
                <c:pt idx="29">
                  <c:v>110</c:v>
                </c:pt>
                <c:pt idx="30">
                  <c:v>110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'980007'!$F$2119:$F$2150</c:f>
              <c:numCache>
                <c:formatCode>0</c:formatCode>
                <c:ptCount val="32"/>
                <c:pt idx="0">
                  <c:v>118.22400149277495</c:v>
                </c:pt>
                <c:pt idx="1">
                  <c:v>118.22504979052594</c:v>
                </c:pt>
                <c:pt idx="2">
                  <c:v>118.2311167457817</c:v>
                </c:pt>
                <c:pt idx="3">
                  <c:v>118.25966805831925</c:v>
                </c:pt>
                <c:pt idx="4">
                  <c:v>118.37880204986267</c:v>
                </c:pt>
                <c:pt idx="5">
                  <c:v>118.77550317756463</c:v>
                </c:pt>
                <c:pt idx="6">
                  <c:v>120.11074646889827</c:v>
                </c:pt>
                <c:pt idx="7">
                  <c:v>124.06272494732829</c:v>
                </c:pt>
                <c:pt idx="8">
                  <c:v>134.01787430715882</c:v>
                </c:pt>
                <c:pt idx="9">
                  <c:v>155.31506840192984</c:v>
                </c:pt>
                <c:pt idx="10">
                  <c:v>192.39063135668769</c:v>
                </c:pt>
                <c:pt idx="11">
                  <c:v>252.70647852687136</c:v>
                </c:pt>
                <c:pt idx="12">
                  <c:v>331.14247449717664</c:v>
                </c:pt>
                <c:pt idx="13">
                  <c:v>410.11429560388592</c:v>
                </c:pt>
                <c:pt idx="14">
                  <c:v>477.51369146929972</c:v>
                </c:pt>
                <c:pt idx="15">
                  <c:v>505.74479383545849</c:v>
                </c:pt>
                <c:pt idx="16">
                  <c:v>483.59501247731504</c:v>
                </c:pt>
                <c:pt idx="17">
                  <c:v>420.03529078968751</c:v>
                </c:pt>
                <c:pt idx="18">
                  <c:v>343.3301755250273</c:v>
                </c:pt>
                <c:pt idx="19">
                  <c:v>263.74220420064091</c:v>
                </c:pt>
                <c:pt idx="20">
                  <c:v>200.10522635935467</c:v>
                </c:pt>
                <c:pt idx="21">
                  <c:v>158.86463999468904</c:v>
                </c:pt>
                <c:pt idx="22">
                  <c:v>135.25388103635416</c:v>
                </c:pt>
                <c:pt idx="23">
                  <c:v>124.58922008569533</c:v>
                </c:pt>
                <c:pt idx="24">
                  <c:v>120.50312992101114</c:v>
                </c:pt>
                <c:pt idx="25">
                  <c:v>118.96820229589534</c:v>
                </c:pt>
                <c:pt idx="26">
                  <c:v>118.41876370708081</c:v>
                </c:pt>
                <c:pt idx="27">
                  <c:v>118.26515009839433</c:v>
                </c:pt>
                <c:pt idx="28">
                  <c:v>118.23325536249507</c:v>
                </c:pt>
                <c:pt idx="29">
                  <c:v>118.22534885616426</c:v>
                </c:pt>
                <c:pt idx="30">
                  <c:v>118.22404217678455</c:v>
                </c:pt>
                <c:pt idx="31">
                  <c:v>118.22383001794137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043072"/>
        <c:axId val="213044608"/>
      </c:scatterChart>
      <c:valAx>
        <c:axId val="213043072"/>
        <c:scaling>
          <c:orientation val="minMax"/>
        </c:scaling>
        <c:axPos val="b"/>
        <c:numFmt formatCode="General" sourceLinked="1"/>
        <c:tickLblPos val="nextTo"/>
        <c:crossAx val="213044608"/>
        <c:crosses val="autoZero"/>
        <c:crossBetween val="midCat"/>
      </c:valAx>
      <c:valAx>
        <c:axId val="213044608"/>
        <c:scaling>
          <c:orientation val="minMax"/>
        </c:scaling>
        <c:axPos val="l"/>
        <c:majorGridlines/>
        <c:numFmt formatCode="General" sourceLinked="1"/>
        <c:tickLblPos val="nextTo"/>
        <c:crossAx val="213043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'980007'!$E$2169:$E$2200</c:f>
              <c:numCache>
                <c:formatCode>General</c:formatCode>
                <c:ptCount val="32"/>
                <c:pt idx="0">
                  <c:v>75</c:v>
                </c:pt>
                <c:pt idx="1">
                  <c:v>96</c:v>
                </c:pt>
                <c:pt idx="2">
                  <c:v>130</c:v>
                </c:pt>
                <c:pt idx="3">
                  <c:v>134</c:v>
                </c:pt>
                <c:pt idx="4">
                  <c:v>114</c:v>
                </c:pt>
                <c:pt idx="5">
                  <c:v>135</c:v>
                </c:pt>
                <c:pt idx="6">
                  <c:v>117</c:v>
                </c:pt>
                <c:pt idx="7">
                  <c:v>150</c:v>
                </c:pt>
                <c:pt idx="8">
                  <c:v>160</c:v>
                </c:pt>
                <c:pt idx="9">
                  <c:v>185</c:v>
                </c:pt>
                <c:pt idx="10">
                  <c:v>206</c:v>
                </c:pt>
                <c:pt idx="11">
                  <c:v>217</c:v>
                </c:pt>
                <c:pt idx="12">
                  <c:v>322</c:v>
                </c:pt>
                <c:pt idx="13">
                  <c:v>398</c:v>
                </c:pt>
                <c:pt idx="14">
                  <c:v>499</c:v>
                </c:pt>
                <c:pt idx="15">
                  <c:v>543</c:v>
                </c:pt>
                <c:pt idx="16">
                  <c:v>511</c:v>
                </c:pt>
                <c:pt idx="17">
                  <c:v>441</c:v>
                </c:pt>
                <c:pt idx="18">
                  <c:v>335</c:v>
                </c:pt>
                <c:pt idx="19">
                  <c:v>273</c:v>
                </c:pt>
                <c:pt idx="20">
                  <c:v>222</c:v>
                </c:pt>
                <c:pt idx="21">
                  <c:v>177</c:v>
                </c:pt>
                <c:pt idx="22">
                  <c:v>200</c:v>
                </c:pt>
                <c:pt idx="23">
                  <c:v>179</c:v>
                </c:pt>
                <c:pt idx="24">
                  <c:v>147</c:v>
                </c:pt>
                <c:pt idx="25">
                  <c:v>161</c:v>
                </c:pt>
                <c:pt idx="26">
                  <c:v>138</c:v>
                </c:pt>
                <c:pt idx="27">
                  <c:v>143</c:v>
                </c:pt>
                <c:pt idx="28">
                  <c:v>110</c:v>
                </c:pt>
                <c:pt idx="29">
                  <c:v>118</c:v>
                </c:pt>
                <c:pt idx="30">
                  <c:v>110</c:v>
                </c:pt>
                <c:pt idx="31">
                  <c:v>131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'980007'!$F$2169:$F$2200</c:f>
              <c:numCache>
                <c:formatCode>0</c:formatCode>
                <c:ptCount val="32"/>
                <c:pt idx="0">
                  <c:v>124.16132148553785</c:v>
                </c:pt>
                <c:pt idx="1">
                  <c:v>124.16346923086427</c:v>
                </c:pt>
                <c:pt idx="2">
                  <c:v>124.17443320298561</c:v>
                </c:pt>
                <c:pt idx="3">
                  <c:v>124.22046366293898</c:v>
                </c:pt>
                <c:pt idx="4">
                  <c:v>124.39374697385807</c:v>
                </c:pt>
                <c:pt idx="5">
                  <c:v>124.92147081317799</c:v>
                </c:pt>
                <c:pt idx="6">
                  <c:v>126.55876062738332</c:v>
                </c:pt>
                <c:pt idx="7">
                  <c:v>131.06100707270232</c:v>
                </c:pt>
                <c:pt idx="8">
                  <c:v>141.71261944573249</c:v>
                </c:pt>
                <c:pt idx="9">
                  <c:v>163.37255766849529</c:v>
                </c:pt>
                <c:pt idx="10">
                  <c:v>199.68288153975098</c:v>
                </c:pt>
                <c:pt idx="11">
                  <c:v>257.25923181751989</c:v>
                </c:pt>
                <c:pt idx="12">
                  <c:v>331.25813719849145</c:v>
                </c:pt>
                <c:pt idx="13">
                  <c:v>406.22797032770711</c:v>
                </c:pt>
                <c:pt idx="14">
                  <c:v>472.64842344223428</c:v>
                </c:pt>
                <c:pt idx="15">
                  <c:v>505.65683319734688</c:v>
                </c:pt>
                <c:pt idx="16">
                  <c:v>493.33480395551021</c:v>
                </c:pt>
                <c:pt idx="17">
                  <c:v>440.55182320408778</c:v>
                </c:pt>
                <c:pt idx="18">
                  <c:v>370.67256107034297</c:v>
                </c:pt>
                <c:pt idx="19">
                  <c:v>292.83196621004339</c:v>
                </c:pt>
                <c:pt idx="20">
                  <c:v>225.81913149333562</c:v>
                </c:pt>
                <c:pt idx="21">
                  <c:v>178.76170690035414</c:v>
                </c:pt>
                <c:pt idx="22">
                  <c:v>149.29317845519347</c:v>
                </c:pt>
                <c:pt idx="23">
                  <c:v>134.57218183931371</c:v>
                </c:pt>
                <c:pt idx="24">
                  <c:v>128.30068996238947</c:v>
                </c:pt>
                <c:pt idx="25">
                  <c:v>125.67315908547563</c:v>
                </c:pt>
                <c:pt idx="26">
                  <c:v>124.61281808473578</c:v>
                </c:pt>
                <c:pt idx="27">
                  <c:v>124.27228278858254</c:v>
                </c:pt>
                <c:pt idx="28">
                  <c:v>124.19020305797446</c:v>
                </c:pt>
                <c:pt idx="29">
                  <c:v>124.16655804916348</c:v>
                </c:pt>
                <c:pt idx="30">
                  <c:v>124.16191504040232</c:v>
                </c:pt>
                <c:pt idx="31">
                  <c:v>124.16101823354485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164800"/>
        <c:axId val="213166336"/>
      </c:scatterChart>
      <c:valAx>
        <c:axId val="213164800"/>
        <c:scaling>
          <c:orientation val="minMax"/>
        </c:scaling>
        <c:axPos val="b"/>
        <c:numFmt formatCode="General" sourceLinked="1"/>
        <c:tickLblPos val="nextTo"/>
        <c:crossAx val="213166336"/>
        <c:crosses val="autoZero"/>
        <c:crossBetween val="midCat"/>
      </c:valAx>
      <c:valAx>
        <c:axId val="213166336"/>
        <c:scaling>
          <c:orientation val="minMax"/>
        </c:scaling>
        <c:axPos val="l"/>
        <c:majorGridlines/>
        <c:numFmt formatCode="General" sourceLinked="1"/>
        <c:tickLblPos val="nextTo"/>
        <c:crossAx val="213164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'980007'!$E$2219:$E$2250</c:f>
              <c:numCache>
                <c:formatCode>General</c:formatCode>
                <c:ptCount val="32"/>
                <c:pt idx="0">
                  <c:v>85</c:v>
                </c:pt>
                <c:pt idx="1">
                  <c:v>98</c:v>
                </c:pt>
                <c:pt idx="2">
                  <c:v>113</c:v>
                </c:pt>
                <c:pt idx="3">
                  <c:v>110</c:v>
                </c:pt>
                <c:pt idx="4">
                  <c:v>99</c:v>
                </c:pt>
                <c:pt idx="5">
                  <c:v>102</c:v>
                </c:pt>
                <c:pt idx="6">
                  <c:v>111</c:v>
                </c:pt>
                <c:pt idx="7">
                  <c:v>138</c:v>
                </c:pt>
                <c:pt idx="8">
                  <c:v>152</c:v>
                </c:pt>
                <c:pt idx="9">
                  <c:v>176</c:v>
                </c:pt>
                <c:pt idx="10">
                  <c:v>179</c:v>
                </c:pt>
                <c:pt idx="11">
                  <c:v>263</c:v>
                </c:pt>
                <c:pt idx="12">
                  <c:v>324</c:v>
                </c:pt>
                <c:pt idx="13">
                  <c:v>379</c:v>
                </c:pt>
                <c:pt idx="14">
                  <c:v>451</c:v>
                </c:pt>
                <c:pt idx="15">
                  <c:v>490</c:v>
                </c:pt>
                <c:pt idx="16">
                  <c:v>484</c:v>
                </c:pt>
                <c:pt idx="17">
                  <c:v>407</c:v>
                </c:pt>
                <c:pt idx="18">
                  <c:v>319</c:v>
                </c:pt>
                <c:pt idx="19">
                  <c:v>248</c:v>
                </c:pt>
                <c:pt idx="20">
                  <c:v>225</c:v>
                </c:pt>
                <c:pt idx="21">
                  <c:v>169</c:v>
                </c:pt>
                <c:pt idx="22">
                  <c:v>153</c:v>
                </c:pt>
                <c:pt idx="23">
                  <c:v>143</c:v>
                </c:pt>
                <c:pt idx="24">
                  <c:v>146</c:v>
                </c:pt>
                <c:pt idx="25">
                  <c:v>147</c:v>
                </c:pt>
                <c:pt idx="26">
                  <c:v>154</c:v>
                </c:pt>
                <c:pt idx="27">
                  <c:v>134</c:v>
                </c:pt>
                <c:pt idx="28">
                  <c:v>111</c:v>
                </c:pt>
                <c:pt idx="29">
                  <c:v>102</c:v>
                </c:pt>
                <c:pt idx="30">
                  <c:v>106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'980007'!$F$2219:$F$2250</c:f>
              <c:numCache>
                <c:formatCode>0</c:formatCode>
                <c:ptCount val="32"/>
                <c:pt idx="0">
                  <c:v>113.49086998692009</c:v>
                </c:pt>
                <c:pt idx="1">
                  <c:v>113.49835043878056</c:v>
                </c:pt>
                <c:pt idx="2">
                  <c:v>113.53037819151447</c:v>
                </c:pt>
                <c:pt idx="3">
                  <c:v>113.64451773539962</c:v>
                </c:pt>
                <c:pt idx="4">
                  <c:v>114.01373825443436</c:v>
                </c:pt>
                <c:pt idx="5">
                  <c:v>114.99529287434088</c:v>
                </c:pt>
                <c:pt idx="6">
                  <c:v>117.67278273920424</c:v>
                </c:pt>
                <c:pt idx="7">
                  <c:v>124.18641999265874</c:v>
                </c:pt>
                <c:pt idx="8">
                  <c:v>137.96063965561348</c:v>
                </c:pt>
                <c:pt idx="9">
                  <c:v>163.2918804627582</c:v>
                </c:pt>
                <c:pt idx="10">
                  <c:v>202.20367688759237</c:v>
                </c:pt>
                <c:pt idx="11">
                  <c:v>259.26353990922928</c:v>
                </c:pt>
                <c:pt idx="12">
                  <c:v>327.59354458363265</c:v>
                </c:pt>
                <c:pt idx="13">
                  <c:v>392.57694958961747</c:v>
                </c:pt>
                <c:pt idx="14">
                  <c:v>446.36218303550748</c:v>
                </c:pt>
                <c:pt idx="15">
                  <c:v>469.42929306198727</c:v>
                </c:pt>
                <c:pt idx="16">
                  <c:v>454.02445631895228</c:v>
                </c:pt>
                <c:pt idx="17">
                  <c:v>405.51595619697719</c:v>
                </c:pt>
                <c:pt idx="18">
                  <c:v>343.55455656503062</c:v>
                </c:pt>
                <c:pt idx="19">
                  <c:v>274.55878420148991</c:v>
                </c:pt>
                <c:pt idx="20">
                  <c:v>214.0350438767976</c:v>
                </c:pt>
                <c:pt idx="21">
                  <c:v>170.06454369299212</c:v>
                </c:pt>
                <c:pt idx="22">
                  <c:v>141.16870682969545</c:v>
                </c:pt>
                <c:pt idx="23">
                  <c:v>125.80811650113846</c:v>
                </c:pt>
                <c:pt idx="24">
                  <c:v>118.77869387126486</c:v>
                </c:pt>
                <c:pt idx="25">
                  <c:v>115.59354196069839</c:v>
                </c:pt>
                <c:pt idx="26">
                  <c:v>114.18669702353486</c:v>
                </c:pt>
                <c:pt idx="27">
                  <c:v>113.68315906696211</c:v>
                </c:pt>
                <c:pt idx="28">
                  <c:v>113.54633726648667</c:v>
                </c:pt>
                <c:pt idx="29">
                  <c:v>113.50170094157269</c:v>
                </c:pt>
                <c:pt idx="30">
                  <c:v>113.49156598034237</c:v>
                </c:pt>
                <c:pt idx="31">
                  <c:v>113.48929387616201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196160"/>
        <c:axId val="213202048"/>
      </c:scatterChart>
      <c:valAx>
        <c:axId val="213196160"/>
        <c:scaling>
          <c:orientation val="minMax"/>
        </c:scaling>
        <c:axPos val="b"/>
        <c:numFmt formatCode="General" sourceLinked="1"/>
        <c:tickLblPos val="nextTo"/>
        <c:crossAx val="213202048"/>
        <c:crosses val="autoZero"/>
        <c:crossBetween val="midCat"/>
      </c:valAx>
      <c:valAx>
        <c:axId val="213202048"/>
        <c:scaling>
          <c:orientation val="minMax"/>
        </c:scaling>
        <c:axPos val="l"/>
        <c:majorGridlines/>
        <c:numFmt formatCode="General" sourceLinked="1"/>
        <c:tickLblPos val="nextTo"/>
        <c:crossAx val="213196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'980007'!$E$2269:$E$2300</c:f>
              <c:numCache>
                <c:formatCode>General</c:formatCode>
                <c:ptCount val="32"/>
                <c:pt idx="0">
                  <c:v>100</c:v>
                </c:pt>
                <c:pt idx="1">
                  <c:v>109</c:v>
                </c:pt>
                <c:pt idx="2">
                  <c:v>111</c:v>
                </c:pt>
                <c:pt idx="3">
                  <c:v>116</c:v>
                </c:pt>
                <c:pt idx="4">
                  <c:v>107</c:v>
                </c:pt>
                <c:pt idx="5">
                  <c:v>127</c:v>
                </c:pt>
                <c:pt idx="6">
                  <c:v>136</c:v>
                </c:pt>
                <c:pt idx="7">
                  <c:v>139</c:v>
                </c:pt>
                <c:pt idx="8">
                  <c:v>153</c:v>
                </c:pt>
                <c:pt idx="9">
                  <c:v>157</c:v>
                </c:pt>
                <c:pt idx="10">
                  <c:v>207</c:v>
                </c:pt>
                <c:pt idx="11">
                  <c:v>226</c:v>
                </c:pt>
                <c:pt idx="12">
                  <c:v>338</c:v>
                </c:pt>
                <c:pt idx="13">
                  <c:v>426</c:v>
                </c:pt>
                <c:pt idx="14">
                  <c:v>476</c:v>
                </c:pt>
                <c:pt idx="15">
                  <c:v>481</c:v>
                </c:pt>
                <c:pt idx="16">
                  <c:v>465</c:v>
                </c:pt>
                <c:pt idx="17">
                  <c:v>402</c:v>
                </c:pt>
                <c:pt idx="18">
                  <c:v>325</c:v>
                </c:pt>
                <c:pt idx="19">
                  <c:v>254</c:v>
                </c:pt>
                <c:pt idx="20">
                  <c:v>204</c:v>
                </c:pt>
                <c:pt idx="21">
                  <c:v>180</c:v>
                </c:pt>
                <c:pt idx="22">
                  <c:v>157</c:v>
                </c:pt>
                <c:pt idx="23">
                  <c:v>179</c:v>
                </c:pt>
                <c:pt idx="24">
                  <c:v>141</c:v>
                </c:pt>
                <c:pt idx="25">
                  <c:v>138</c:v>
                </c:pt>
                <c:pt idx="26">
                  <c:v>134</c:v>
                </c:pt>
                <c:pt idx="27">
                  <c:v>90</c:v>
                </c:pt>
                <c:pt idx="28">
                  <c:v>113</c:v>
                </c:pt>
                <c:pt idx="29">
                  <c:v>113</c:v>
                </c:pt>
                <c:pt idx="30">
                  <c:v>119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'980007'!$F$2269:$F$2300</c:f>
              <c:numCache>
                <c:formatCode>0</c:formatCode>
                <c:ptCount val="32"/>
                <c:pt idx="0">
                  <c:v>117.46419742269372</c:v>
                </c:pt>
                <c:pt idx="1">
                  <c:v>117.46938974135148</c:v>
                </c:pt>
                <c:pt idx="2">
                  <c:v>117.49302366308676</c:v>
                </c:pt>
                <c:pt idx="3">
                  <c:v>117.58210852228628</c:v>
                </c:pt>
                <c:pt idx="4">
                  <c:v>117.88531547541797</c:v>
                </c:pt>
                <c:pt idx="5">
                  <c:v>118.72806886530577</c:v>
                </c:pt>
                <c:pt idx="6">
                  <c:v>121.12291270883091</c:v>
                </c:pt>
                <c:pt idx="7">
                  <c:v>127.17140097515382</c:v>
                </c:pt>
                <c:pt idx="8">
                  <c:v>140.38566635436774</c:v>
                </c:pt>
                <c:pt idx="9">
                  <c:v>165.35520934763849</c:v>
                </c:pt>
                <c:pt idx="10">
                  <c:v>204.53162757413403</c:v>
                </c:pt>
                <c:pt idx="11">
                  <c:v>262.89367054850317</c:v>
                </c:pt>
                <c:pt idx="12">
                  <c:v>333.47454239011478</c:v>
                </c:pt>
                <c:pt idx="13">
                  <c:v>400.74543994000322</c:v>
                </c:pt>
                <c:pt idx="14">
                  <c:v>455.85794939905043</c:v>
                </c:pt>
                <c:pt idx="15">
                  <c:v>478.01469059826906</c:v>
                </c:pt>
                <c:pt idx="16">
                  <c:v>459.41206744335096</c:v>
                </c:pt>
                <c:pt idx="17">
                  <c:v>406.7011938622756</c:v>
                </c:pt>
                <c:pt idx="18">
                  <c:v>341.45781146286299</c:v>
                </c:pt>
                <c:pt idx="19">
                  <c:v>270.71483399793044</c:v>
                </c:pt>
                <c:pt idx="20">
                  <c:v>210.44649992994428</c:v>
                </c:pt>
                <c:pt idx="21">
                  <c:v>168.07538673940891</c:v>
                </c:pt>
                <c:pt idx="22">
                  <c:v>141.25552491116301</c:v>
                </c:pt>
                <c:pt idx="23">
                  <c:v>127.59469305905914</c:v>
                </c:pt>
                <c:pt idx="24">
                  <c:v>121.62078852587078</c:v>
                </c:pt>
                <c:pt idx="25">
                  <c:v>119.03857382649676</c:v>
                </c:pt>
                <c:pt idx="26">
                  <c:v>117.95607528258958</c:v>
                </c:pt>
                <c:pt idx="27">
                  <c:v>117.5914431924482</c:v>
                </c:pt>
                <c:pt idx="28">
                  <c:v>117.49863005999707</c:v>
                </c:pt>
                <c:pt idx="29">
                  <c:v>117.47029704562193</c:v>
                </c:pt>
                <c:pt idx="30">
                  <c:v>117.4643354579183</c:v>
                </c:pt>
                <c:pt idx="31">
                  <c:v>117.46309791540472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252352"/>
        <c:axId val="213270528"/>
      </c:scatterChart>
      <c:valAx>
        <c:axId val="213252352"/>
        <c:scaling>
          <c:orientation val="minMax"/>
        </c:scaling>
        <c:axPos val="b"/>
        <c:numFmt formatCode="General" sourceLinked="1"/>
        <c:tickLblPos val="nextTo"/>
        <c:crossAx val="213270528"/>
        <c:crosses val="autoZero"/>
        <c:crossBetween val="midCat"/>
      </c:valAx>
      <c:valAx>
        <c:axId val="213270528"/>
        <c:scaling>
          <c:orientation val="minMax"/>
        </c:scaling>
        <c:axPos val="l"/>
        <c:majorGridlines/>
        <c:numFmt formatCode="General" sourceLinked="1"/>
        <c:tickLblPos val="nextTo"/>
        <c:crossAx val="213252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'980007'!$E$2319:$E$2350</c:f>
              <c:numCache>
                <c:formatCode>General</c:formatCode>
                <c:ptCount val="32"/>
                <c:pt idx="0">
                  <c:v>116</c:v>
                </c:pt>
                <c:pt idx="1">
                  <c:v>132</c:v>
                </c:pt>
                <c:pt idx="2">
                  <c:v>145</c:v>
                </c:pt>
                <c:pt idx="3">
                  <c:v>163</c:v>
                </c:pt>
                <c:pt idx="4">
                  <c:v>152</c:v>
                </c:pt>
                <c:pt idx="5">
                  <c:v>180</c:v>
                </c:pt>
                <c:pt idx="6">
                  <c:v>195</c:v>
                </c:pt>
                <c:pt idx="7">
                  <c:v>181</c:v>
                </c:pt>
                <c:pt idx="8">
                  <c:v>183</c:v>
                </c:pt>
                <c:pt idx="9">
                  <c:v>232</c:v>
                </c:pt>
                <c:pt idx="10">
                  <c:v>233</c:v>
                </c:pt>
                <c:pt idx="11">
                  <c:v>285</c:v>
                </c:pt>
                <c:pt idx="12">
                  <c:v>351</c:v>
                </c:pt>
                <c:pt idx="13">
                  <c:v>379</c:v>
                </c:pt>
                <c:pt idx="14">
                  <c:v>458</c:v>
                </c:pt>
                <c:pt idx="15">
                  <c:v>443</c:v>
                </c:pt>
                <c:pt idx="16">
                  <c:v>493</c:v>
                </c:pt>
                <c:pt idx="17">
                  <c:v>442</c:v>
                </c:pt>
                <c:pt idx="18">
                  <c:v>432</c:v>
                </c:pt>
                <c:pt idx="19">
                  <c:v>377</c:v>
                </c:pt>
                <c:pt idx="20">
                  <c:v>299</c:v>
                </c:pt>
                <c:pt idx="21">
                  <c:v>284</c:v>
                </c:pt>
                <c:pt idx="22">
                  <c:v>250</c:v>
                </c:pt>
                <c:pt idx="23">
                  <c:v>207</c:v>
                </c:pt>
                <c:pt idx="24">
                  <c:v>210</c:v>
                </c:pt>
                <c:pt idx="25">
                  <c:v>193</c:v>
                </c:pt>
                <c:pt idx="26">
                  <c:v>171</c:v>
                </c:pt>
                <c:pt idx="27">
                  <c:v>165</c:v>
                </c:pt>
                <c:pt idx="28">
                  <c:v>194</c:v>
                </c:pt>
                <c:pt idx="29">
                  <c:v>163</c:v>
                </c:pt>
                <c:pt idx="30">
                  <c:v>148</c:v>
                </c:pt>
                <c:pt idx="31">
                  <c:v>154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'980007'!$F$2319:$F$2350</c:f>
              <c:numCache>
                <c:formatCode>0</c:formatCode>
                <c:ptCount val="32"/>
                <c:pt idx="0">
                  <c:v>153.65764700443489</c:v>
                </c:pt>
                <c:pt idx="1">
                  <c:v>153.81498900361757</c:v>
                </c:pt>
                <c:pt idx="2">
                  <c:v>154.21291118852173</c:v>
                </c:pt>
                <c:pt idx="3">
                  <c:v>155.08655790792997</c:v>
                </c:pt>
                <c:pt idx="4">
                  <c:v>156.90874245138195</c:v>
                </c:pt>
                <c:pt idx="5">
                  <c:v>160.20519313645937</c:v>
                </c:pt>
                <c:pt idx="6">
                  <c:v>166.52665832846165</c:v>
                </c:pt>
                <c:pt idx="7">
                  <c:v>177.65678367175798</c:v>
                </c:pt>
                <c:pt idx="8">
                  <c:v>195.42324326696817</c:v>
                </c:pt>
                <c:pt idx="9">
                  <c:v>221.28774850507386</c:v>
                </c:pt>
                <c:pt idx="10">
                  <c:v>254.42025045239535</c:v>
                </c:pt>
                <c:pt idx="11">
                  <c:v>296.91660673179314</c:v>
                </c:pt>
                <c:pt idx="12">
                  <c:v>343.85181235413182</c:v>
                </c:pt>
                <c:pt idx="13">
                  <c:v>387.92680460310282</c:v>
                </c:pt>
                <c:pt idx="14">
                  <c:v>427.95131186012333</c:v>
                </c:pt>
                <c:pt idx="15">
                  <c:v>454.39167060136595</c:v>
                </c:pt>
                <c:pt idx="16">
                  <c:v>461.9031331233013</c:v>
                </c:pt>
                <c:pt idx="17">
                  <c:v>449.21638445574928</c:v>
                </c:pt>
                <c:pt idx="18">
                  <c:v>421.79389894641804</c:v>
                </c:pt>
                <c:pt idx="19">
                  <c:v>380.83849663441652</c:v>
                </c:pt>
                <c:pt idx="20">
                  <c:v>333.38030755268568</c:v>
                </c:pt>
                <c:pt idx="21">
                  <c:v>287.10773111925039</c:v>
                </c:pt>
                <c:pt idx="22">
                  <c:v>244.89526224380799</c:v>
                </c:pt>
                <c:pt idx="23">
                  <c:v>212.46843027816246</c:v>
                </c:pt>
                <c:pt idx="24">
                  <c:v>190.59077208030851</c:v>
                </c:pt>
                <c:pt idx="25">
                  <c:v>175.7686586489761</c:v>
                </c:pt>
                <c:pt idx="26">
                  <c:v>165.53585122913728</c:v>
                </c:pt>
                <c:pt idx="27">
                  <c:v>159.38670334742324</c:v>
                </c:pt>
                <c:pt idx="28">
                  <c:v>156.48349127971372</c:v>
                </c:pt>
                <c:pt idx="29">
                  <c:v>154.81101226779458</c:v>
                </c:pt>
                <c:pt idx="30">
                  <c:v>154.08679419055787</c:v>
                </c:pt>
                <c:pt idx="31">
                  <c:v>153.7748933143028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385984"/>
        <c:axId val="213387520"/>
      </c:scatterChart>
      <c:valAx>
        <c:axId val="213385984"/>
        <c:scaling>
          <c:orientation val="minMax"/>
        </c:scaling>
        <c:axPos val="b"/>
        <c:numFmt formatCode="General" sourceLinked="1"/>
        <c:tickLblPos val="nextTo"/>
        <c:crossAx val="213387520"/>
        <c:crosses val="autoZero"/>
        <c:crossBetween val="midCat"/>
      </c:valAx>
      <c:valAx>
        <c:axId val="213387520"/>
        <c:scaling>
          <c:orientation val="minMax"/>
        </c:scaling>
        <c:axPos val="l"/>
        <c:majorGridlines/>
        <c:numFmt formatCode="General" sourceLinked="1"/>
        <c:tickLblPos val="nextTo"/>
        <c:crossAx val="213385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'980007'!$E$2369:$E$2400</c:f>
              <c:numCache>
                <c:formatCode>General</c:formatCode>
                <c:ptCount val="32"/>
                <c:pt idx="0">
                  <c:v>146</c:v>
                </c:pt>
                <c:pt idx="1">
                  <c:v>137</c:v>
                </c:pt>
                <c:pt idx="2">
                  <c:v>152</c:v>
                </c:pt>
                <c:pt idx="3">
                  <c:v>177</c:v>
                </c:pt>
                <c:pt idx="4">
                  <c:v>142</c:v>
                </c:pt>
                <c:pt idx="5">
                  <c:v>163</c:v>
                </c:pt>
                <c:pt idx="6">
                  <c:v>182</c:v>
                </c:pt>
                <c:pt idx="7">
                  <c:v>191</c:v>
                </c:pt>
                <c:pt idx="8">
                  <c:v>177</c:v>
                </c:pt>
                <c:pt idx="9">
                  <c:v>217</c:v>
                </c:pt>
                <c:pt idx="10">
                  <c:v>232</c:v>
                </c:pt>
                <c:pt idx="11">
                  <c:v>280</c:v>
                </c:pt>
                <c:pt idx="12">
                  <c:v>326</c:v>
                </c:pt>
                <c:pt idx="13">
                  <c:v>315</c:v>
                </c:pt>
                <c:pt idx="14">
                  <c:v>369</c:v>
                </c:pt>
                <c:pt idx="15">
                  <c:v>415</c:v>
                </c:pt>
                <c:pt idx="16">
                  <c:v>427</c:v>
                </c:pt>
                <c:pt idx="17">
                  <c:v>396</c:v>
                </c:pt>
                <c:pt idx="18">
                  <c:v>435</c:v>
                </c:pt>
                <c:pt idx="19">
                  <c:v>404</c:v>
                </c:pt>
                <c:pt idx="20">
                  <c:v>395</c:v>
                </c:pt>
                <c:pt idx="21">
                  <c:v>330</c:v>
                </c:pt>
                <c:pt idx="22">
                  <c:v>298</c:v>
                </c:pt>
                <c:pt idx="23">
                  <c:v>290</c:v>
                </c:pt>
                <c:pt idx="24">
                  <c:v>223</c:v>
                </c:pt>
                <c:pt idx="25">
                  <c:v>233</c:v>
                </c:pt>
                <c:pt idx="26">
                  <c:v>197</c:v>
                </c:pt>
                <c:pt idx="27">
                  <c:v>185</c:v>
                </c:pt>
                <c:pt idx="28">
                  <c:v>186</c:v>
                </c:pt>
                <c:pt idx="29">
                  <c:v>201</c:v>
                </c:pt>
                <c:pt idx="30">
                  <c:v>161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'980007'!$F$2369:$F$2400</c:f>
              <c:numCache>
                <c:formatCode>0</c:formatCode>
                <c:ptCount val="32"/>
                <c:pt idx="0">
                  <c:v>155.43289629131135</c:v>
                </c:pt>
                <c:pt idx="1">
                  <c:v>155.83355894604944</c:v>
                </c:pt>
                <c:pt idx="2">
                  <c:v>156.64740866040077</c:v>
                </c:pt>
                <c:pt idx="3">
                  <c:v>158.10958238800214</c:v>
                </c:pt>
                <c:pt idx="4">
                  <c:v>160.65935791405207</c:v>
                </c:pt>
                <c:pt idx="5">
                  <c:v>164.61044689173139</c:v>
                </c:pt>
                <c:pt idx="6">
                  <c:v>171.21074488010382</c:v>
                </c:pt>
                <c:pt idx="7">
                  <c:v>181.48716682672776</c:v>
                </c:pt>
                <c:pt idx="8">
                  <c:v>196.29856259179553</c:v>
                </c:pt>
                <c:pt idx="9">
                  <c:v>216.23386996915815</c:v>
                </c:pt>
                <c:pt idx="10">
                  <c:v>240.45912630819583</c:v>
                </c:pt>
                <c:pt idx="11">
                  <c:v>270.70889736266571</c:v>
                </c:pt>
                <c:pt idx="12">
                  <c:v>304.24489023898349</c:v>
                </c:pt>
                <c:pt idx="13">
                  <c:v>337.0963295019281</c:v>
                </c:pt>
                <c:pt idx="14">
                  <c:v>370.13417885791415</c:v>
                </c:pt>
                <c:pt idx="15">
                  <c:v>397.81246631884778</c:v>
                </c:pt>
                <c:pt idx="16">
                  <c:v>416.37597631502581</c:v>
                </c:pt>
                <c:pt idx="17">
                  <c:v>423.33779548609721</c:v>
                </c:pt>
                <c:pt idx="18">
                  <c:v>418.81569427460119</c:v>
                </c:pt>
                <c:pt idx="19">
                  <c:v>403.03821876651091</c:v>
                </c:pt>
                <c:pt idx="20">
                  <c:v>377.44581224886952</c:v>
                </c:pt>
                <c:pt idx="21">
                  <c:v>345.71793411392611</c:v>
                </c:pt>
                <c:pt idx="22">
                  <c:v>309.68291680230232</c:v>
                </c:pt>
                <c:pt idx="23">
                  <c:v>275.2161648004261</c:v>
                </c:pt>
                <c:pt idx="24">
                  <c:v>246.36050402525294</c:v>
                </c:pt>
                <c:pt idx="25">
                  <c:v>222.11160455647703</c:v>
                </c:pt>
                <c:pt idx="26">
                  <c:v>200.95455599066671</c:v>
                </c:pt>
                <c:pt idx="27">
                  <c:v>184.36666229293107</c:v>
                </c:pt>
                <c:pt idx="28">
                  <c:v>174.04615319291804</c:v>
                </c:pt>
                <c:pt idx="29">
                  <c:v>166.13495014538572</c:v>
                </c:pt>
                <c:pt idx="30">
                  <c:v>161.43003414293298</c:v>
                </c:pt>
                <c:pt idx="31">
                  <c:v>158.64242228436467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425536"/>
        <c:axId val="213427328"/>
      </c:scatterChart>
      <c:valAx>
        <c:axId val="213425536"/>
        <c:scaling>
          <c:orientation val="minMax"/>
        </c:scaling>
        <c:axPos val="b"/>
        <c:numFmt formatCode="General" sourceLinked="1"/>
        <c:tickLblPos val="nextTo"/>
        <c:crossAx val="213427328"/>
        <c:crosses val="autoZero"/>
        <c:crossBetween val="midCat"/>
      </c:valAx>
      <c:valAx>
        <c:axId val="213427328"/>
        <c:scaling>
          <c:orientation val="minMax"/>
        </c:scaling>
        <c:axPos val="l"/>
        <c:majorGridlines/>
        <c:numFmt formatCode="General" sourceLinked="1"/>
        <c:tickLblPos val="nextTo"/>
        <c:crossAx val="213425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'980007'!$E$2419:$E$2450</c:f>
              <c:numCache>
                <c:formatCode>General</c:formatCode>
                <c:ptCount val="32"/>
                <c:pt idx="0">
                  <c:v>105</c:v>
                </c:pt>
                <c:pt idx="1">
                  <c:v>113</c:v>
                </c:pt>
                <c:pt idx="2">
                  <c:v>124</c:v>
                </c:pt>
                <c:pt idx="3">
                  <c:v>119</c:v>
                </c:pt>
                <c:pt idx="4">
                  <c:v>125</c:v>
                </c:pt>
                <c:pt idx="5">
                  <c:v>131</c:v>
                </c:pt>
                <c:pt idx="6">
                  <c:v>135</c:v>
                </c:pt>
                <c:pt idx="7">
                  <c:v>175</c:v>
                </c:pt>
                <c:pt idx="8">
                  <c:v>156</c:v>
                </c:pt>
                <c:pt idx="9">
                  <c:v>226</c:v>
                </c:pt>
                <c:pt idx="10">
                  <c:v>232</c:v>
                </c:pt>
                <c:pt idx="11">
                  <c:v>295</c:v>
                </c:pt>
                <c:pt idx="12">
                  <c:v>385</c:v>
                </c:pt>
                <c:pt idx="13">
                  <c:v>475</c:v>
                </c:pt>
                <c:pt idx="14">
                  <c:v>494</c:v>
                </c:pt>
                <c:pt idx="15">
                  <c:v>479</c:v>
                </c:pt>
                <c:pt idx="16">
                  <c:v>435</c:v>
                </c:pt>
                <c:pt idx="17">
                  <c:v>388</c:v>
                </c:pt>
                <c:pt idx="18">
                  <c:v>304</c:v>
                </c:pt>
                <c:pt idx="19">
                  <c:v>252</c:v>
                </c:pt>
                <c:pt idx="20">
                  <c:v>234</c:v>
                </c:pt>
                <c:pt idx="21">
                  <c:v>193</c:v>
                </c:pt>
                <c:pt idx="22">
                  <c:v>177</c:v>
                </c:pt>
                <c:pt idx="23">
                  <c:v>178</c:v>
                </c:pt>
                <c:pt idx="24">
                  <c:v>155</c:v>
                </c:pt>
                <c:pt idx="25">
                  <c:v>153</c:v>
                </c:pt>
                <c:pt idx="26">
                  <c:v>133</c:v>
                </c:pt>
                <c:pt idx="27">
                  <c:v>112</c:v>
                </c:pt>
                <c:pt idx="28">
                  <c:v>151</c:v>
                </c:pt>
                <c:pt idx="29">
                  <c:v>150</c:v>
                </c:pt>
                <c:pt idx="30">
                  <c:v>134</c:v>
                </c:pt>
                <c:pt idx="31">
                  <c:v>147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'980007'!$F$2419:$F$2450</c:f>
              <c:numCache>
                <c:formatCode>0</c:formatCode>
                <c:ptCount val="32"/>
                <c:pt idx="0">
                  <c:v>132.03336613320113</c:v>
                </c:pt>
                <c:pt idx="1">
                  <c:v>132.06614255644726</c:v>
                </c:pt>
                <c:pt idx="2">
                  <c:v>132.18377329646404</c:v>
                </c:pt>
                <c:pt idx="3">
                  <c:v>132.53837627969924</c:v>
                </c:pt>
                <c:pt idx="4">
                  <c:v>133.51813712312457</c:v>
                </c:pt>
                <c:pt idx="5">
                  <c:v>135.77247071715064</c:v>
                </c:pt>
                <c:pt idx="6">
                  <c:v>141.11883411521649</c:v>
                </c:pt>
                <c:pt idx="7">
                  <c:v>152.45430554490099</c:v>
                </c:pt>
                <c:pt idx="8">
                  <c:v>173.47919626443175</c:v>
                </c:pt>
                <c:pt idx="9">
                  <c:v>207.64691577164368</c:v>
                </c:pt>
                <c:pt idx="10">
                  <c:v>254.42432072329217</c:v>
                </c:pt>
                <c:pt idx="11">
                  <c:v>315.67010548311447</c:v>
                </c:pt>
                <c:pt idx="12">
                  <c:v>380.81551907268511</c:v>
                </c:pt>
                <c:pt idx="13">
                  <c:v>435.01544843144819</c:v>
                </c:pt>
                <c:pt idx="14">
                  <c:v>471.27164829011429</c:v>
                </c:pt>
                <c:pt idx="15">
                  <c:v>475.65045441336707</c:v>
                </c:pt>
                <c:pt idx="16">
                  <c:v>446.45296788678689</c:v>
                </c:pt>
                <c:pt idx="17">
                  <c:v>392.47505712817326</c:v>
                </c:pt>
                <c:pt idx="18">
                  <c:v>332.43144143130667</c:v>
                </c:pt>
                <c:pt idx="19">
                  <c:v>270.06288487482834</c:v>
                </c:pt>
                <c:pt idx="20">
                  <c:v>217.57443136459227</c:v>
                </c:pt>
                <c:pt idx="21">
                  <c:v>180.26681488054408</c:v>
                </c:pt>
                <c:pt idx="22">
                  <c:v>155.91572730143534</c:v>
                </c:pt>
                <c:pt idx="23">
                  <c:v>142.8886887652414</c:v>
                </c:pt>
                <c:pt idx="24">
                  <c:v>136.82273745632591</c:v>
                </c:pt>
                <c:pt idx="25">
                  <c:v>134.00165514780704</c:v>
                </c:pt>
                <c:pt idx="26">
                  <c:v>132.71027330554708</c:v>
                </c:pt>
                <c:pt idx="27">
                  <c:v>132.22522498324952</c:v>
                </c:pt>
                <c:pt idx="28">
                  <c:v>132.08557763540068</c:v>
                </c:pt>
                <c:pt idx="29">
                  <c:v>132.03700193693294</c:v>
                </c:pt>
                <c:pt idx="30">
                  <c:v>132.0250746175723</c:v>
                </c:pt>
                <c:pt idx="31">
                  <c:v>132.0221679565343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485824"/>
        <c:axId val="213495808"/>
      </c:scatterChart>
      <c:valAx>
        <c:axId val="213485824"/>
        <c:scaling>
          <c:orientation val="minMax"/>
        </c:scaling>
        <c:axPos val="b"/>
        <c:numFmt formatCode="General" sourceLinked="1"/>
        <c:tickLblPos val="nextTo"/>
        <c:crossAx val="213495808"/>
        <c:crosses val="autoZero"/>
        <c:crossBetween val="midCat"/>
      </c:valAx>
      <c:valAx>
        <c:axId val="213495808"/>
        <c:scaling>
          <c:orientation val="minMax"/>
        </c:scaling>
        <c:axPos val="l"/>
        <c:majorGridlines/>
        <c:numFmt formatCode="General" sourceLinked="1"/>
        <c:tickLblPos val="nextTo"/>
        <c:crossAx val="213485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'980007'!$E$219:$E$250</c:f>
              <c:numCache>
                <c:formatCode>General</c:formatCode>
                <c:ptCount val="32"/>
                <c:pt idx="0">
                  <c:v>178</c:v>
                </c:pt>
                <c:pt idx="1">
                  <c:v>188</c:v>
                </c:pt>
                <c:pt idx="2">
                  <c:v>168</c:v>
                </c:pt>
                <c:pt idx="3">
                  <c:v>212</c:v>
                </c:pt>
                <c:pt idx="4">
                  <c:v>194</c:v>
                </c:pt>
                <c:pt idx="5">
                  <c:v>181</c:v>
                </c:pt>
                <c:pt idx="6">
                  <c:v>224</c:v>
                </c:pt>
                <c:pt idx="7">
                  <c:v>184</c:v>
                </c:pt>
                <c:pt idx="8">
                  <c:v>211</c:v>
                </c:pt>
                <c:pt idx="9">
                  <c:v>236</c:v>
                </c:pt>
                <c:pt idx="10">
                  <c:v>220</c:v>
                </c:pt>
                <c:pt idx="11">
                  <c:v>270</c:v>
                </c:pt>
                <c:pt idx="12">
                  <c:v>325</c:v>
                </c:pt>
                <c:pt idx="13">
                  <c:v>365</c:v>
                </c:pt>
                <c:pt idx="14">
                  <c:v>391</c:v>
                </c:pt>
                <c:pt idx="15">
                  <c:v>393</c:v>
                </c:pt>
                <c:pt idx="16">
                  <c:v>460</c:v>
                </c:pt>
                <c:pt idx="17">
                  <c:v>429</c:v>
                </c:pt>
                <c:pt idx="18">
                  <c:v>444</c:v>
                </c:pt>
                <c:pt idx="19">
                  <c:v>394</c:v>
                </c:pt>
                <c:pt idx="20">
                  <c:v>377</c:v>
                </c:pt>
                <c:pt idx="21">
                  <c:v>324</c:v>
                </c:pt>
                <c:pt idx="22">
                  <c:v>334</c:v>
                </c:pt>
                <c:pt idx="23">
                  <c:v>310</c:v>
                </c:pt>
                <c:pt idx="24">
                  <c:v>273</c:v>
                </c:pt>
                <c:pt idx="25">
                  <c:v>257</c:v>
                </c:pt>
                <c:pt idx="26">
                  <c:v>246</c:v>
                </c:pt>
                <c:pt idx="27">
                  <c:v>230</c:v>
                </c:pt>
                <c:pt idx="28">
                  <c:v>197</c:v>
                </c:pt>
                <c:pt idx="29">
                  <c:v>243</c:v>
                </c:pt>
                <c:pt idx="30">
                  <c:v>231</c:v>
                </c:pt>
                <c:pt idx="31">
                  <c:v>220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'980007'!$F$219:$F$250</c:f>
              <c:numCache>
                <c:formatCode>0</c:formatCode>
                <c:ptCount val="32"/>
                <c:pt idx="0">
                  <c:v>194.88610642634029</c:v>
                </c:pt>
                <c:pt idx="1">
                  <c:v>195.02882880705346</c:v>
                </c:pt>
                <c:pt idx="2">
                  <c:v>195.35371774167538</c:v>
                </c:pt>
                <c:pt idx="3">
                  <c:v>196.0040860607624</c:v>
                </c:pt>
                <c:pt idx="4">
                  <c:v>197.25857690146657</c:v>
                </c:pt>
                <c:pt idx="5">
                  <c:v>199.38964095790297</c:v>
                </c:pt>
                <c:pt idx="6">
                  <c:v>203.27469535547331</c:v>
                </c:pt>
                <c:pt idx="7">
                  <c:v>209.85952606567761</c:v>
                </c:pt>
                <c:pt idx="8">
                  <c:v>220.13568625969563</c:v>
                </c:pt>
                <c:pt idx="9">
                  <c:v>235.01352587269923</c:v>
                </c:pt>
                <c:pt idx="10">
                  <c:v>254.31180230793117</c:v>
                </c:pt>
                <c:pt idx="11">
                  <c:v>279.90002694259209</c:v>
                </c:pt>
                <c:pt idx="12">
                  <c:v>309.90027318888531</c:v>
                </c:pt>
                <c:pt idx="13">
                  <c:v>340.80285996899147</c:v>
                </c:pt>
                <c:pt idx="14">
                  <c:v>373.41872502393556</c:v>
                </c:pt>
                <c:pt idx="15">
                  <c:v>402.21344281880391</c:v>
                </c:pt>
                <c:pt idx="16">
                  <c:v>422.95490448602789</c:v>
                </c:pt>
                <c:pt idx="17">
                  <c:v>432.51297286535799</c:v>
                </c:pt>
                <c:pt idx="18">
                  <c:v>430.3110529369186</c:v>
                </c:pt>
                <c:pt idx="19">
                  <c:v>416.65980645644868</c:v>
                </c:pt>
                <c:pt idx="20">
                  <c:v>392.85017617137777</c:v>
                </c:pt>
                <c:pt idx="21">
                  <c:v>362.71421503015921</c:v>
                </c:pt>
                <c:pt idx="22">
                  <c:v>328.46691759792628</c:v>
                </c:pt>
                <c:pt idx="23">
                  <c:v>296.10501838893316</c:v>
                </c:pt>
                <c:pt idx="24">
                  <c:v>269.5683302294355</c:v>
                </c:pt>
                <c:pt idx="25">
                  <c:v>247.86403078489971</c:v>
                </c:pt>
                <c:pt idx="26">
                  <c:v>229.5747835451028</c:v>
                </c:pt>
                <c:pt idx="27">
                  <c:v>215.85958464715543</c:v>
                </c:pt>
                <c:pt idx="28">
                  <c:v>207.74444202312918</c:v>
                </c:pt>
                <c:pt idx="29">
                  <c:v>201.8620671328205</c:v>
                </c:pt>
                <c:pt idx="30">
                  <c:v>198.58462115667143</c:v>
                </c:pt>
                <c:pt idx="31">
                  <c:v>196.77135432202675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587072"/>
        <c:axId val="195597056"/>
      </c:scatterChart>
      <c:valAx>
        <c:axId val="195587072"/>
        <c:scaling>
          <c:orientation val="minMax"/>
        </c:scaling>
        <c:axPos val="b"/>
        <c:numFmt formatCode="General" sourceLinked="1"/>
        <c:tickLblPos val="nextTo"/>
        <c:crossAx val="195597056"/>
        <c:crosses val="autoZero"/>
        <c:crossBetween val="midCat"/>
      </c:valAx>
      <c:valAx>
        <c:axId val="195597056"/>
        <c:scaling>
          <c:orientation val="minMax"/>
        </c:scaling>
        <c:axPos val="l"/>
        <c:majorGridlines/>
        <c:numFmt formatCode="General" sourceLinked="1"/>
        <c:tickLblPos val="nextTo"/>
        <c:crossAx val="195587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Work!$AF$2:$AF$12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Work!$AG$2:$AG$12</c:f>
              <c:numCache>
                <c:formatCode>General</c:formatCode>
                <c:ptCount val="11"/>
                <c:pt idx="0">
                  <c:v>-90.26863150366006</c:v>
                </c:pt>
                <c:pt idx="1">
                  <c:v>-90.259806156670692</c:v>
                </c:pt>
                <c:pt idx="2">
                  <c:v>-90.117222160548579</c:v>
                </c:pt>
                <c:pt idx="3">
                  <c:v>-90.081960824121836</c:v>
                </c:pt>
                <c:pt idx="4">
                  <c:v>-89.993817305272103</c:v>
                </c:pt>
                <c:pt idx="5">
                  <c:v>-90.015158833112267</c:v>
                </c:pt>
                <c:pt idx="6">
                  <c:v>-90.06265005265476</c:v>
                </c:pt>
                <c:pt idx="7">
                  <c:v>-90.183345505728354</c:v>
                </c:pt>
                <c:pt idx="8">
                  <c:v>-90.248547713787772</c:v>
                </c:pt>
                <c:pt idx="9">
                  <c:v>-90.265997411949016</c:v>
                </c:pt>
                <c:pt idx="10">
                  <c:v>-90.312964790970867</c:v>
                </c:pt>
              </c:numCache>
            </c:numRef>
          </c:yVal>
        </c:ser>
        <c:axId val="213507072"/>
        <c:axId val="213746432"/>
      </c:scatterChart>
      <c:valAx>
        <c:axId val="213507072"/>
        <c:scaling>
          <c:orientation val="minMax"/>
        </c:scaling>
        <c:axPos val="b"/>
        <c:numFmt formatCode="General" sourceLinked="1"/>
        <c:tickLblPos val="nextTo"/>
        <c:crossAx val="213746432"/>
        <c:crosses val="autoZero"/>
        <c:crossBetween val="midCat"/>
      </c:valAx>
      <c:valAx>
        <c:axId val="213746432"/>
        <c:scaling>
          <c:orientation val="minMax"/>
        </c:scaling>
        <c:axPos val="l"/>
        <c:majorGridlines/>
        <c:numFmt formatCode="General" sourceLinked="1"/>
        <c:tickLblPos val="nextTo"/>
        <c:crossAx val="21350707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Longitudinal, 0.15 mm</c:v>
          </c:tx>
          <c:spPr>
            <a:ln w="28575">
              <a:noFill/>
            </a:ln>
          </c:spPr>
          <c:marker>
            <c:symbol val="square"/>
            <c:size val="7"/>
          </c:marker>
          <c:errBars>
            <c:errDir val="y"/>
            <c:errBarType val="both"/>
            <c:errValType val="fixedVal"/>
            <c:val val="2.0000000000000011E-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'All d0'!$G$5:$G$15</c:f>
              <c:numCache>
                <c:formatCode>General</c:formatCode>
                <c:ptCount val="11"/>
                <c:pt idx="0">
                  <c:v>-90.26863150366006</c:v>
                </c:pt>
                <c:pt idx="1">
                  <c:v>-90.259806156670692</c:v>
                </c:pt>
                <c:pt idx="2">
                  <c:v>-90.117222160548579</c:v>
                </c:pt>
                <c:pt idx="3">
                  <c:v>-90.081960824121836</c:v>
                </c:pt>
                <c:pt idx="4">
                  <c:v>-89.993817305272103</c:v>
                </c:pt>
                <c:pt idx="5">
                  <c:v>-90.015158833112267</c:v>
                </c:pt>
                <c:pt idx="6">
                  <c:v>-90.06265005265476</c:v>
                </c:pt>
                <c:pt idx="7">
                  <c:v>-90.183345505728354</c:v>
                </c:pt>
                <c:pt idx="8">
                  <c:v>-90.248547713787772</c:v>
                </c:pt>
                <c:pt idx="9">
                  <c:v>-90.265997411949016</c:v>
                </c:pt>
                <c:pt idx="10">
                  <c:v>-90.306162712739081</c:v>
                </c:pt>
              </c:numCache>
            </c:numRef>
          </c:yVal>
        </c:ser>
        <c:ser>
          <c:idx val="1"/>
          <c:order val="1"/>
          <c:tx>
            <c:v>Longitudinal, 2.5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'All d0'!$G$16:$G$26</c:f>
              <c:numCache>
                <c:formatCode>General</c:formatCode>
                <c:ptCount val="11"/>
                <c:pt idx="0">
                  <c:v>-90.213579879949407</c:v>
                </c:pt>
                <c:pt idx="1">
                  <c:v>-90.267257513565966</c:v>
                </c:pt>
                <c:pt idx="2">
                  <c:v>-90.237465210514642</c:v>
                </c:pt>
                <c:pt idx="3">
                  <c:v>-90.024067814364983</c:v>
                </c:pt>
                <c:pt idx="4">
                  <c:v>-90.016527184592377</c:v>
                </c:pt>
                <c:pt idx="5">
                  <c:v>-90.045881383459232</c:v>
                </c:pt>
                <c:pt idx="6">
                  <c:v>-90.024757878592325</c:v>
                </c:pt>
                <c:pt idx="7">
                  <c:v>-90.250348014546248</c:v>
                </c:pt>
                <c:pt idx="8">
                  <c:v>-90.215963075052841</c:v>
                </c:pt>
                <c:pt idx="9">
                  <c:v>-90.22962832428243</c:v>
                </c:pt>
                <c:pt idx="10">
                  <c:v>-90.254565815550464</c:v>
                </c:pt>
              </c:numCache>
            </c:numRef>
          </c:yVal>
        </c:ser>
        <c:ser>
          <c:idx val="2"/>
          <c:order val="2"/>
          <c:tx>
            <c:v>Normal, 0.15 mm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fixedVal"/>
            <c:val val="2.0000000000000011E-2"/>
          </c:errBars>
          <c:xVal>
            <c:numRef>
              <c:f>'All d0'!$F$5:$F$15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'All d0'!$I$5:$I$15</c:f>
              <c:numCache>
                <c:formatCode>General</c:formatCode>
                <c:ptCount val="11"/>
                <c:pt idx="0">
                  <c:v>-90.256823947068071</c:v>
                </c:pt>
                <c:pt idx="1">
                  <c:v>-90.290757566449543</c:v>
                </c:pt>
                <c:pt idx="2">
                  <c:v>-90.057406176639859</c:v>
                </c:pt>
                <c:pt idx="3">
                  <c:v>-90.10514934953234</c:v>
                </c:pt>
                <c:pt idx="4">
                  <c:v>-90.067411127128878</c:v>
                </c:pt>
                <c:pt idx="5">
                  <c:v>-90.04619926510459</c:v>
                </c:pt>
                <c:pt idx="6">
                  <c:v>-90.106334329566025</c:v>
                </c:pt>
                <c:pt idx="7">
                  <c:v>-90.163187081587409</c:v>
                </c:pt>
                <c:pt idx="8">
                  <c:v>-90.32369192563867</c:v>
                </c:pt>
                <c:pt idx="9">
                  <c:v>-90.263779391031719</c:v>
                </c:pt>
                <c:pt idx="10">
                  <c:v>-90.2395219679658</c:v>
                </c:pt>
              </c:numCache>
            </c:numRef>
          </c:yVal>
        </c:ser>
        <c:ser>
          <c:idx val="3"/>
          <c:order val="3"/>
          <c:tx>
            <c:v>Normal, 2.5 mm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'All d0'!$F$16:$F$26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'All d0'!$I$16:$I$26</c:f>
              <c:numCache>
                <c:formatCode>General</c:formatCode>
                <c:ptCount val="11"/>
                <c:pt idx="0">
                  <c:v>-90.27442625113882</c:v>
                </c:pt>
                <c:pt idx="1">
                  <c:v>-90.281633321367252</c:v>
                </c:pt>
                <c:pt idx="2">
                  <c:v>-90.231750477231216</c:v>
                </c:pt>
                <c:pt idx="3">
                  <c:v>-89.947091641392547</c:v>
                </c:pt>
                <c:pt idx="4">
                  <c:v>-90.071002062749159</c:v>
                </c:pt>
                <c:pt idx="5">
                  <c:v>-90.068540166729875</c:v>
                </c:pt>
                <c:pt idx="6">
                  <c:v>-90.065374614921566</c:v>
                </c:pt>
                <c:pt idx="7">
                  <c:v>-90.23897005944589</c:v>
                </c:pt>
                <c:pt idx="8">
                  <c:v>-90.261717136880904</c:v>
                </c:pt>
                <c:pt idx="9">
                  <c:v>-90.241658602244058</c:v>
                </c:pt>
                <c:pt idx="10">
                  <c:v>-90.21027386827744</c:v>
                </c:pt>
              </c:numCache>
            </c:numRef>
          </c:yVal>
        </c:ser>
        <c:ser>
          <c:idx val="4"/>
          <c:order val="4"/>
          <c:tx>
            <c:v>Longitudinal, 1.05 mm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'All d0'!$F$27:$F$37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'All d0'!$G$27:$G$37</c:f>
              <c:numCache>
                <c:formatCode>General</c:formatCode>
                <c:ptCount val="11"/>
                <c:pt idx="0">
                  <c:v>-90.242582870863401</c:v>
                </c:pt>
                <c:pt idx="1">
                  <c:v>-90.237527416011943</c:v>
                </c:pt>
                <c:pt idx="2">
                  <c:v>-90.180960344162358</c:v>
                </c:pt>
                <c:pt idx="3">
                  <c:v>-90.058265422479408</c:v>
                </c:pt>
                <c:pt idx="4">
                  <c:v>-90.061851886327148</c:v>
                </c:pt>
                <c:pt idx="5">
                  <c:v>-90.048007303042041</c:v>
                </c:pt>
                <c:pt idx="6">
                  <c:v>-89.997102417529788</c:v>
                </c:pt>
                <c:pt idx="7">
                  <c:v>-90.180065878881493</c:v>
                </c:pt>
                <c:pt idx="8">
                  <c:v>-90.249631859246691</c:v>
                </c:pt>
                <c:pt idx="9">
                  <c:v>-90.243071093701303</c:v>
                </c:pt>
                <c:pt idx="10">
                  <c:v>-90.249985530582393</c:v>
                </c:pt>
              </c:numCache>
            </c:numRef>
          </c:yVal>
        </c:ser>
        <c:ser>
          <c:idx val="5"/>
          <c:order val="5"/>
          <c:tx>
            <c:v>Longitudinal, 0.45 mm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'All d0'!$F$38:$F$48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'All d0'!$G$38:$G$48</c:f>
              <c:numCache>
                <c:formatCode>General</c:formatCode>
                <c:ptCount val="11"/>
                <c:pt idx="0">
                  <c:v>-90.22047779650616</c:v>
                </c:pt>
                <c:pt idx="1">
                  <c:v>-90.26355032378369</c:v>
                </c:pt>
                <c:pt idx="2">
                  <c:v>-90.110852999204823</c:v>
                </c:pt>
                <c:pt idx="3">
                  <c:v>-90.064769548024032</c:v>
                </c:pt>
                <c:pt idx="4">
                  <c:v>-89.981543634804567</c:v>
                </c:pt>
                <c:pt idx="5">
                  <c:v>-90.070389272073768</c:v>
                </c:pt>
                <c:pt idx="6">
                  <c:v>-90.074144299873566</c:v>
                </c:pt>
                <c:pt idx="7">
                  <c:v>-90.162434092004673</c:v>
                </c:pt>
                <c:pt idx="8">
                  <c:v>-90.24298377493264</c:v>
                </c:pt>
                <c:pt idx="9">
                  <c:v>-90.24876198048652</c:v>
                </c:pt>
                <c:pt idx="10">
                  <c:v>-90.22888097898354</c:v>
                </c:pt>
              </c:numCache>
            </c:numRef>
          </c:yVal>
        </c:ser>
        <c:ser>
          <c:idx val="6"/>
          <c:order val="6"/>
          <c:tx>
            <c:v>Longitudinal, 0.75 mm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'All d0'!$F$49:$F$52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'All d0'!$G$49:$G$52</c:f>
              <c:numCache>
                <c:formatCode>General</c:formatCode>
                <c:ptCount val="4"/>
                <c:pt idx="0">
                  <c:v>-90.244134814566976</c:v>
                </c:pt>
                <c:pt idx="1">
                  <c:v>-90.25079368688732</c:v>
                </c:pt>
                <c:pt idx="2">
                  <c:v>-90.155512322179391</c:v>
                </c:pt>
                <c:pt idx="3">
                  <c:v>-90.017555528899877</c:v>
                </c:pt>
              </c:numCache>
            </c:numRef>
          </c:yVal>
        </c:ser>
        <c:ser>
          <c:idx val="7"/>
          <c:order val="7"/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'All d0'!$F$5:$F$15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'All d0'!$K$5:$K$15</c:f>
              <c:numCache>
                <c:formatCode>General</c:formatCode>
                <c:ptCount val="11"/>
                <c:pt idx="0">
                  <c:v>-90.245808151964681</c:v>
                </c:pt>
                <c:pt idx="1">
                  <c:v>-90.264475140676637</c:v>
                </c:pt>
                <c:pt idx="2">
                  <c:v>-90.155881384354416</c:v>
                </c:pt>
                <c:pt idx="3">
                  <c:v>-90.042694304116409</c:v>
                </c:pt>
                <c:pt idx="4">
                  <c:v>-90.032025533479043</c:v>
                </c:pt>
                <c:pt idx="5">
                  <c:v>-90.04902937058695</c:v>
                </c:pt>
                <c:pt idx="6">
                  <c:v>-90.055060598856343</c:v>
                </c:pt>
                <c:pt idx="7">
                  <c:v>-90.196391772032356</c:v>
                </c:pt>
                <c:pt idx="8">
                  <c:v>-90.257089247589917</c:v>
                </c:pt>
                <c:pt idx="9">
                  <c:v>-90.248816133949177</c:v>
                </c:pt>
                <c:pt idx="10">
                  <c:v>-90.248231812349786</c:v>
                </c:pt>
              </c:numCache>
            </c:numRef>
          </c:yVal>
        </c:ser>
        <c:axId val="213592320"/>
        <c:axId val="213618688"/>
      </c:scatterChart>
      <c:valAx>
        <c:axId val="213592320"/>
        <c:scaling>
          <c:orientation val="minMax"/>
        </c:scaling>
        <c:axPos val="b"/>
        <c:numFmt formatCode="General" sourceLinked="1"/>
        <c:tickLblPos val="nextTo"/>
        <c:crossAx val="213618688"/>
        <c:crosses val="autoZero"/>
        <c:crossBetween val="midCat"/>
      </c:valAx>
      <c:valAx>
        <c:axId val="213618688"/>
        <c:scaling>
          <c:orientation val="minMax"/>
        </c:scaling>
        <c:axPos val="l"/>
        <c:majorGridlines/>
        <c:numFmt formatCode="General" sourceLinked="1"/>
        <c:tickLblPos val="nextTo"/>
        <c:crossAx val="2135923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xVal>
            <c:numRef>
              <c:f>Sheet1!$C$23:$C$55</c:f>
              <c:numCache>
                <c:formatCode>General</c:formatCode>
                <c:ptCount val="33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15</c:v>
                </c:pt>
                <c:pt idx="32">
                  <c:v>16</c:v>
                </c:pt>
              </c:numCache>
            </c:numRef>
          </c:xVal>
          <c:yVal>
            <c:numRef>
              <c:f>Sheet1!$G$23:$G$55</c:f>
              <c:numCache>
                <c:formatCode>General</c:formatCode>
                <c:ptCount val="33"/>
                <c:pt idx="0">
                  <c:v>0.71</c:v>
                </c:pt>
                <c:pt idx="1">
                  <c:v>0.54</c:v>
                </c:pt>
                <c:pt idx="2">
                  <c:v>0.46</c:v>
                </c:pt>
                <c:pt idx="3">
                  <c:v>0.6</c:v>
                </c:pt>
                <c:pt idx="4">
                  <c:v>0.73</c:v>
                </c:pt>
                <c:pt idx="5">
                  <c:v>0.73</c:v>
                </c:pt>
                <c:pt idx="6">
                  <c:v>0.62</c:v>
                </c:pt>
                <c:pt idx="7">
                  <c:v>0.84</c:v>
                </c:pt>
                <c:pt idx="8">
                  <c:v>0.6</c:v>
                </c:pt>
                <c:pt idx="9">
                  <c:v>0.3</c:v>
                </c:pt>
                <c:pt idx="10">
                  <c:v>0.31</c:v>
                </c:pt>
                <c:pt idx="11">
                  <c:v>0.16</c:v>
                </c:pt>
                <c:pt idx="12">
                  <c:v>0.01</c:v>
                </c:pt>
                <c:pt idx="13">
                  <c:v>-0.04</c:v>
                </c:pt>
                <c:pt idx="14">
                  <c:v>0.03</c:v>
                </c:pt>
                <c:pt idx="15">
                  <c:v>-0.06</c:v>
                </c:pt>
                <c:pt idx="16">
                  <c:v>0</c:v>
                </c:pt>
                <c:pt idx="17">
                  <c:v>0.14000000000000001</c:v>
                </c:pt>
                <c:pt idx="18">
                  <c:v>0.03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0.25</c:v>
                </c:pt>
                <c:pt idx="22">
                  <c:v>0.34</c:v>
                </c:pt>
                <c:pt idx="23">
                  <c:v>0.52</c:v>
                </c:pt>
                <c:pt idx="24">
                  <c:v>0.7</c:v>
                </c:pt>
                <c:pt idx="25">
                  <c:v>0.8</c:v>
                </c:pt>
                <c:pt idx="26">
                  <c:v>0.92</c:v>
                </c:pt>
                <c:pt idx="27">
                  <c:v>0.9</c:v>
                </c:pt>
                <c:pt idx="28">
                  <c:v>0.81</c:v>
                </c:pt>
                <c:pt idx="29">
                  <c:v>0.76</c:v>
                </c:pt>
                <c:pt idx="30">
                  <c:v>0.82</c:v>
                </c:pt>
                <c:pt idx="31">
                  <c:v>0.75</c:v>
                </c:pt>
                <c:pt idx="32">
                  <c:v>0.68</c:v>
                </c:pt>
              </c:numCache>
            </c:numRef>
          </c:yVal>
        </c:ser>
        <c:axId val="213683584"/>
        <c:axId val="213693568"/>
      </c:scatterChart>
      <c:valAx>
        <c:axId val="213683584"/>
        <c:scaling>
          <c:orientation val="minMax"/>
        </c:scaling>
        <c:axPos val="b"/>
        <c:numFmt formatCode="General" sourceLinked="1"/>
        <c:tickLblPos val="nextTo"/>
        <c:crossAx val="213693568"/>
        <c:crosses val="autoZero"/>
        <c:crossBetween val="midCat"/>
      </c:valAx>
      <c:valAx>
        <c:axId val="213693568"/>
        <c:scaling>
          <c:orientation val="minMax"/>
        </c:scaling>
        <c:axPos val="l"/>
        <c:majorGridlines/>
        <c:numFmt formatCode="General" sourceLinked="1"/>
        <c:tickLblPos val="nextTo"/>
        <c:crossAx val="213683584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'980007'!$E$269:$E$300</c:f>
              <c:numCache>
                <c:formatCode>General</c:formatCode>
                <c:ptCount val="32"/>
                <c:pt idx="0">
                  <c:v>161</c:v>
                </c:pt>
                <c:pt idx="1">
                  <c:v>141</c:v>
                </c:pt>
                <c:pt idx="2">
                  <c:v>173</c:v>
                </c:pt>
                <c:pt idx="3">
                  <c:v>156</c:v>
                </c:pt>
                <c:pt idx="4">
                  <c:v>187</c:v>
                </c:pt>
                <c:pt idx="5">
                  <c:v>197</c:v>
                </c:pt>
                <c:pt idx="6">
                  <c:v>173</c:v>
                </c:pt>
                <c:pt idx="7">
                  <c:v>191</c:v>
                </c:pt>
                <c:pt idx="8">
                  <c:v>188</c:v>
                </c:pt>
                <c:pt idx="9">
                  <c:v>232</c:v>
                </c:pt>
                <c:pt idx="10">
                  <c:v>258</c:v>
                </c:pt>
                <c:pt idx="11">
                  <c:v>249</c:v>
                </c:pt>
                <c:pt idx="12">
                  <c:v>281</c:v>
                </c:pt>
                <c:pt idx="13">
                  <c:v>332</c:v>
                </c:pt>
                <c:pt idx="14">
                  <c:v>372</c:v>
                </c:pt>
                <c:pt idx="15">
                  <c:v>434</c:v>
                </c:pt>
                <c:pt idx="16">
                  <c:v>455</c:v>
                </c:pt>
                <c:pt idx="17">
                  <c:v>425</c:v>
                </c:pt>
                <c:pt idx="18">
                  <c:v>407</c:v>
                </c:pt>
                <c:pt idx="19">
                  <c:v>368</c:v>
                </c:pt>
                <c:pt idx="20">
                  <c:v>332</c:v>
                </c:pt>
                <c:pt idx="21">
                  <c:v>335</c:v>
                </c:pt>
                <c:pt idx="22">
                  <c:v>287</c:v>
                </c:pt>
                <c:pt idx="23">
                  <c:v>287</c:v>
                </c:pt>
                <c:pt idx="24">
                  <c:v>274</c:v>
                </c:pt>
                <c:pt idx="25">
                  <c:v>236</c:v>
                </c:pt>
                <c:pt idx="26">
                  <c:v>222</c:v>
                </c:pt>
                <c:pt idx="27">
                  <c:v>205</c:v>
                </c:pt>
                <c:pt idx="28">
                  <c:v>224</c:v>
                </c:pt>
                <c:pt idx="29">
                  <c:v>188</c:v>
                </c:pt>
                <c:pt idx="30">
                  <c:v>180</c:v>
                </c:pt>
                <c:pt idx="31">
                  <c:v>225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'980007'!$F$269:$F$300</c:f>
              <c:numCache>
                <c:formatCode>0</c:formatCode>
                <c:ptCount val="32"/>
                <c:pt idx="0">
                  <c:v>173.26344527196568</c:v>
                </c:pt>
                <c:pt idx="1">
                  <c:v>173.55824743760377</c:v>
                </c:pt>
                <c:pt idx="2">
                  <c:v>174.17293299752862</c:v>
                </c:pt>
                <c:pt idx="3">
                  <c:v>175.30493365873173</c:v>
                </c:pt>
                <c:pt idx="4">
                  <c:v>177.32474503786341</c:v>
                </c:pt>
                <c:pt idx="5">
                  <c:v>180.52033406577931</c:v>
                </c:pt>
                <c:pt idx="6">
                  <c:v>185.96427505168975</c:v>
                </c:pt>
                <c:pt idx="7">
                  <c:v>194.60191194584138</c:v>
                </c:pt>
                <c:pt idx="8">
                  <c:v>207.27112786534013</c:v>
                </c:pt>
                <c:pt idx="9">
                  <c:v>224.59535508487167</c:v>
                </c:pt>
                <c:pt idx="10">
                  <c:v>245.94259201978315</c:v>
                </c:pt>
                <c:pt idx="11">
                  <c:v>272.93370411297099</c:v>
                </c:pt>
                <c:pt idx="12">
                  <c:v>303.19586235283856</c:v>
                </c:pt>
                <c:pt idx="13">
                  <c:v>333.12717713871655</c:v>
                </c:pt>
                <c:pt idx="14">
                  <c:v>363.48758364250949</c:v>
                </c:pt>
                <c:pt idx="15">
                  <c:v>389.13367806483194</c:v>
                </c:pt>
                <c:pt idx="16">
                  <c:v>406.49900082276412</c:v>
                </c:pt>
                <c:pt idx="17">
                  <c:v>413.18157952956716</c:v>
                </c:pt>
                <c:pt idx="18">
                  <c:v>409.21113232887399</c:v>
                </c:pt>
                <c:pt idx="19">
                  <c:v>394.82107744596811</c:v>
                </c:pt>
                <c:pt idx="20">
                  <c:v>371.37021710234052</c:v>
                </c:pt>
                <c:pt idx="21">
                  <c:v>342.32323376268363</c:v>
                </c:pt>
                <c:pt idx="22">
                  <c:v>309.45912201813547</c:v>
                </c:pt>
                <c:pt idx="23">
                  <c:v>278.21606307593458</c:v>
                </c:pt>
                <c:pt idx="24">
                  <c:v>252.25788472432748</c:v>
                </c:pt>
                <c:pt idx="25">
                  <c:v>230.63531745593571</c:v>
                </c:pt>
                <c:pt idx="26">
                  <c:v>211.96900956818291</c:v>
                </c:pt>
                <c:pt idx="27">
                  <c:v>197.52338325613781</c:v>
                </c:pt>
                <c:pt idx="28">
                  <c:v>188.66321556591498</c:v>
                </c:pt>
                <c:pt idx="29">
                  <c:v>181.97652031077129</c:v>
                </c:pt>
                <c:pt idx="30">
                  <c:v>178.07040417977197</c:v>
                </c:pt>
                <c:pt idx="31">
                  <c:v>175.79868466225071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641536"/>
        <c:axId val="198643072"/>
      </c:scatterChart>
      <c:valAx>
        <c:axId val="198641536"/>
        <c:scaling>
          <c:orientation val="minMax"/>
        </c:scaling>
        <c:axPos val="b"/>
        <c:numFmt formatCode="General" sourceLinked="1"/>
        <c:tickLblPos val="nextTo"/>
        <c:crossAx val="198643072"/>
        <c:crosses val="autoZero"/>
        <c:crossBetween val="midCat"/>
      </c:valAx>
      <c:valAx>
        <c:axId val="198643072"/>
        <c:scaling>
          <c:orientation val="minMax"/>
        </c:scaling>
        <c:axPos val="l"/>
        <c:majorGridlines/>
        <c:numFmt formatCode="General" sourceLinked="1"/>
        <c:tickLblPos val="nextTo"/>
        <c:crossAx val="198641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'980007'!$E$319:$E$350</c:f>
              <c:numCache>
                <c:formatCode>General</c:formatCode>
                <c:ptCount val="32"/>
                <c:pt idx="0">
                  <c:v>90</c:v>
                </c:pt>
                <c:pt idx="1">
                  <c:v>121</c:v>
                </c:pt>
                <c:pt idx="2">
                  <c:v>157</c:v>
                </c:pt>
                <c:pt idx="3">
                  <c:v>141</c:v>
                </c:pt>
                <c:pt idx="4">
                  <c:v>124</c:v>
                </c:pt>
                <c:pt idx="5">
                  <c:v>139</c:v>
                </c:pt>
                <c:pt idx="6">
                  <c:v>145</c:v>
                </c:pt>
                <c:pt idx="7">
                  <c:v>165</c:v>
                </c:pt>
                <c:pt idx="8">
                  <c:v>153</c:v>
                </c:pt>
                <c:pt idx="9">
                  <c:v>146</c:v>
                </c:pt>
                <c:pt idx="10">
                  <c:v>194</c:v>
                </c:pt>
                <c:pt idx="11">
                  <c:v>195</c:v>
                </c:pt>
                <c:pt idx="12">
                  <c:v>233</c:v>
                </c:pt>
                <c:pt idx="13">
                  <c:v>282</c:v>
                </c:pt>
                <c:pt idx="14">
                  <c:v>350</c:v>
                </c:pt>
                <c:pt idx="15">
                  <c:v>304</c:v>
                </c:pt>
                <c:pt idx="16">
                  <c:v>347</c:v>
                </c:pt>
                <c:pt idx="17">
                  <c:v>343</c:v>
                </c:pt>
                <c:pt idx="18">
                  <c:v>320</c:v>
                </c:pt>
                <c:pt idx="19">
                  <c:v>317</c:v>
                </c:pt>
                <c:pt idx="20">
                  <c:v>266</c:v>
                </c:pt>
                <c:pt idx="21">
                  <c:v>266</c:v>
                </c:pt>
                <c:pt idx="22">
                  <c:v>216</c:v>
                </c:pt>
                <c:pt idx="23">
                  <c:v>184</c:v>
                </c:pt>
                <c:pt idx="24">
                  <c:v>180</c:v>
                </c:pt>
                <c:pt idx="25">
                  <c:v>189</c:v>
                </c:pt>
                <c:pt idx="26">
                  <c:v>144</c:v>
                </c:pt>
                <c:pt idx="27">
                  <c:v>163</c:v>
                </c:pt>
                <c:pt idx="28">
                  <c:v>128</c:v>
                </c:pt>
                <c:pt idx="29">
                  <c:v>133</c:v>
                </c:pt>
                <c:pt idx="30">
                  <c:v>162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'980007'!$F$319:$F$350</c:f>
              <c:numCache>
                <c:formatCode>0</c:formatCode>
                <c:ptCount val="32"/>
                <c:pt idx="0">
                  <c:v>133.09164162853344</c:v>
                </c:pt>
                <c:pt idx="1">
                  <c:v>133.17245116108461</c:v>
                </c:pt>
                <c:pt idx="2">
                  <c:v>133.37436213782482</c:v>
                </c:pt>
                <c:pt idx="3">
                  <c:v>133.81442850033827</c:v>
                </c:pt>
                <c:pt idx="4">
                  <c:v>134.73012954793558</c:v>
                </c:pt>
                <c:pt idx="5">
                  <c:v>136.39081084540035</c:v>
                </c:pt>
                <c:pt idx="6">
                  <c:v>139.5997054737964</c:v>
                </c:pt>
                <c:pt idx="7">
                  <c:v>145.32678563430568</c:v>
                </c:pt>
                <c:pt idx="8">
                  <c:v>154.65387690195178</c:v>
                </c:pt>
                <c:pt idx="9">
                  <c:v>168.60415227244638</c:v>
                </c:pt>
                <c:pt idx="10">
                  <c:v>187.09427079795566</c:v>
                </c:pt>
                <c:pt idx="11">
                  <c:v>211.87441541181195</c:v>
                </c:pt>
                <c:pt idx="12">
                  <c:v>240.87193717224883</c:v>
                </c:pt>
                <c:pt idx="13">
                  <c:v>270.23774733950302</c:v>
                </c:pt>
                <c:pt idx="14">
                  <c:v>300.05839983544541</c:v>
                </c:pt>
                <c:pt idx="15">
                  <c:v>324.37635011686831</c:v>
                </c:pt>
                <c:pt idx="16">
                  <c:v>338.90682109119143</c:v>
                </c:pt>
                <c:pt idx="17">
                  <c:v>341.10939853074643</c:v>
                </c:pt>
                <c:pt idx="18">
                  <c:v>331.99421113853816</c:v>
                </c:pt>
                <c:pt idx="19">
                  <c:v>312.08440134396102</c:v>
                </c:pt>
                <c:pt idx="20">
                  <c:v>284.33134681281223</c:v>
                </c:pt>
                <c:pt idx="21">
                  <c:v>253.50892151649307</c:v>
                </c:pt>
                <c:pt idx="22">
                  <c:v>222.06804550213477</c:v>
                </c:pt>
                <c:pt idx="23">
                  <c:v>195.25465299987042</c:v>
                </c:pt>
                <c:pt idx="24">
                  <c:v>175.32407003168649</c:v>
                </c:pt>
                <c:pt idx="25">
                  <c:v>160.52266031965445</c:v>
                </c:pt>
                <c:pt idx="26">
                  <c:v>149.28138593241331</c:v>
                </c:pt>
                <c:pt idx="27">
                  <c:v>141.78433229749612</c:v>
                </c:pt>
                <c:pt idx="28">
                  <c:v>137.85399314171008</c:v>
                </c:pt>
                <c:pt idx="29">
                  <c:v>135.33977025808724</c:v>
                </c:pt>
                <c:pt idx="30">
                  <c:v>134.1200031616855</c:v>
                </c:pt>
                <c:pt idx="31">
                  <c:v>133.53268115139923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701824"/>
        <c:axId val="198703360"/>
      </c:scatterChart>
      <c:valAx>
        <c:axId val="198701824"/>
        <c:scaling>
          <c:orientation val="minMax"/>
        </c:scaling>
        <c:axPos val="b"/>
        <c:numFmt formatCode="General" sourceLinked="1"/>
        <c:tickLblPos val="nextTo"/>
        <c:crossAx val="198703360"/>
        <c:crosses val="autoZero"/>
        <c:crossBetween val="midCat"/>
      </c:valAx>
      <c:valAx>
        <c:axId val="198703360"/>
        <c:scaling>
          <c:orientation val="minMax"/>
        </c:scaling>
        <c:axPos val="l"/>
        <c:majorGridlines/>
        <c:numFmt formatCode="General" sourceLinked="1"/>
        <c:tickLblPos val="nextTo"/>
        <c:crossAx val="198701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'980007'!$E$369:$E$400</c:f>
              <c:numCache>
                <c:formatCode>General</c:formatCode>
                <c:ptCount val="32"/>
                <c:pt idx="0">
                  <c:v>93</c:v>
                </c:pt>
                <c:pt idx="1">
                  <c:v>92</c:v>
                </c:pt>
                <c:pt idx="2">
                  <c:v>116</c:v>
                </c:pt>
                <c:pt idx="3">
                  <c:v>115</c:v>
                </c:pt>
                <c:pt idx="4">
                  <c:v>130</c:v>
                </c:pt>
                <c:pt idx="5">
                  <c:v>139</c:v>
                </c:pt>
                <c:pt idx="6">
                  <c:v>123</c:v>
                </c:pt>
                <c:pt idx="7">
                  <c:v>129</c:v>
                </c:pt>
                <c:pt idx="8">
                  <c:v>145</c:v>
                </c:pt>
                <c:pt idx="9">
                  <c:v>173</c:v>
                </c:pt>
                <c:pt idx="10">
                  <c:v>219</c:v>
                </c:pt>
                <c:pt idx="11">
                  <c:v>242</c:v>
                </c:pt>
                <c:pt idx="12">
                  <c:v>274</c:v>
                </c:pt>
                <c:pt idx="13">
                  <c:v>304</c:v>
                </c:pt>
                <c:pt idx="14">
                  <c:v>376</c:v>
                </c:pt>
                <c:pt idx="15">
                  <c:v>397</c:v>
                </c:pt>
                <c:pt idx="16">
                  <c:v>430</c:v>
                </c:pt>
                <c:pt idx="17">
                  <c:v>354</c:v>
                </c:pt>
                <c:pt idx="18">
                  <c:v>334</c:v>
                </c:pt>
                <c:pt idx="19">
                  <c:v>289</c:v>
                </c:pt>
                <c:pt idx="20">
                  <c:v>256</c:v>
                </c:pt>
                <c:pt idx="21">
                  <c:v>201</c:v>
                </c:pt>
                <c:pt idx="22">
                  <c:v>189</c:v>
                </c:pt>
                <c:pt idx="23">
                  <c:v>147</c:v>
                </c:pt>
                <c:pt idx="24">
                  <c:v>140</c:v>
                </c:pt>
                <c:pt idx="25">
                  <c:v>172</c:v>
                </c:pt>
                <c:pt idx="26">
                  <c:v>128</c:v>
                </c:pt>
                <c:pt idx="27">
                  <c:v>128</c:v>
                </c:pt>
                <c:pt idx="28">
                  <c:v>115</c:v>
                </c:pt>
                <c:pt idx="29">
                  <c:v>115</c:v>
                </c:pt>
                <c:pt idx="30">
                  <c:v>103</c:v>
                </c:pt>
                <c:pt idx="31">
                  <c:v>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'980007'!$F$369:$F$400</c:f>
              <c:numCache>
                <c:formatCode>0</c:formatCode>
                <c:ptCount val="32"/>
                <c:pt idx="0">
                  <c:v>115.23000014513512</c:v>
                </c:pt>
                <c:pt idx="1">
                  <c:v>115.32476205639225</c:v>
                </c:pt>
                <c:pt idx="2">
                  <c:v>115.5824285732154</c:v>
                </c:pt>
                <c:pt idx="3">
                  <c:v>116.18694113786113</c:v>
                </c:pt>
                <c:pt idx="4">
                  <c:v>117.52503180721028</c:v>
                </c:pt>
                <c:pt idx="5">
                  <c:v>120.07390564927451</c:v>
                </c:pt>
                <c:pt idx="6">
                  <c:v>125.193637774537</c:v>
                </c:pt>
                <c:pt idx="7">
                  <c:v>134.5910947439489</c:v>
                </c:pt>
                <c:pt idx="8">
                  <c:v>150.12676538373628</c:v>
                </c:pt>
                <c:pt idx="9">
                  <c:v>173.37619105640943</c:v>
                </c:pt>
                <c:pt idx="10">
                  <c:v>203.74364252494345</c:v>
                </c:pt>
                <c:pt idx="11">
                  <c:v>243.13921868146701</c:v>
                </c:pt>
                <c:pt idx="12">
                  <c:v>286.72991857073032</c:v>
                </c:pt>
                <c:pt idx="13">
                  <c:v>327.23077238273413</c:v>
                </c:pt>
                <c:pt idx="14">
                  <c:v>362.8643153224354</c:v>
                </c:pt>
                <c:pt idx="15">
                  <c:v>384.34319336007354</c:v>
                </c:pt>
                <c:pt idx="16">
                  <c:v>386.86561877055794</c:v>
                </c:pt>
                <c:pt idx="17">
                  <c:v>370.1153068835423</c:v>
                </c:pt>
                <c:pt idx="18">
                  <c:v>340.62654680452744</c:v>
                </c:pt>
                <c:pt idx="19">
                  <c:v>299.95571641883453</c:v>
                </c:pt>
                <c:pt idx="20">
                  <c:v>255.61480641180671</c:v>
                </c:pt>
                <c:pt idx="21">
                  <c:v>214.7741308028869</c:v>
                </c:pt>
                <c:pt idx="22">
                  <c:v>179.65729941847056</c:v>
                </c:pt>
                <c:pt idx="23">
                  <c:v>154.34095796213214</c:v>
                </c:pt>
                <c:pt idx="24">
                  <c:v>138.33576549317044</c:v>
                </c:pt>
                <c:pt idx="25">
                  <c:v>128.18722330441932</c:v>
                </c:pt>
                <c:pt idx="26">
                  <c:v>121.67287830015573</c:v>
                </c:pt>
                <c:pt idx="27">
                  <c:v>118.07199321904204</c:v>
                </c:pt>
                <c:pt idx="28">
                  <c:v>116.51470633255444</c:v>
                </c:pt>
                <c:pt idx="29">
                  <c:v>115.69525511444989</c:v>
                </c:pt>
                <c:pt idx="30">
                  <c:v>115.37467175106438</c:v>
                </c:pt>
                <c:pt idx="31">
                  <c:v>115.25002737777361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741376"/>
        <c:axId val="198743168"/>
      </c:scatterChart>
      <c:valAx>
        <c:axId val="198741376"/>
        <c:scaling>
          <c:orientation val="minMax"/>
        </c:scaling>
        <c:axPos val="b"/>
        <c:numFmt formatCode="General" sourceLinked="1"/>
        <c:tickLblPos val="nextTo"/>
        <c:crossAx val="198743168"/>
        <c:crosses val="autoZero"/>
        <c:crossBetween val="midCat"/>
      </c:valAx>
      <c:valAx>
        <c:axId val="198743168"/>
        <c:scaling>
          <c:orientation val="minMax"/>
        </c:scaling>
        <c:axPos val="l"/>
        <c:majorGridlines/>
        <c:numFmt formatCode="General" sourceLinked="1"/>
        <c:tickLblPos val="nextTo"/>
        <c:crossAx val="198741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'980007'!$E$419:$E$450</c:f>
              <c:numCache>
                <c:formatCode>General</c:formatCode>
                <c:ptCount val="32"/>
                <c:pt idx="0">
                  <c:v>105</c:v>
                </c:pt>
                <c:pt idx="1">
                  <c:v>108</c:v>
                </c:pt>
                <c:pt idx="2">
                  <c:v>125</c:v>
                </c:pt>
                <c:pt idx="3">
                  <c:v>111</c:v>
                </c:pt>
                <c:pt idx="4">
                  <c:v>121</c:v>
                </c:pt>
                <c:pt idx="5">
                  <c:v>99</c:v>
                </c:pt>
                <c:pt idx="6">
                  <c:v>123</c:v>
                </c:pt>
                <c:pt idx="7">
                  <c:v>134</c:v>
                </c:pt>
                <c:pt idx="8">
                  <c:v>143</c:v>
                </c:pt>
                <c:pt idx="9">
                  <c:v>167</c:v>
                </c:pt>
                <c:pt idx="10">
                  <c:v>187</c:v>
                </c:pt>
                <c:pt idx="11">
                  <c:v>240</c:v>
                </c:pt>
                <c:pt idx="12">
                  <c:v>330</c:v>
                </c:pt>
                <c:pt idx="13">
                  <c:v>376</c:v>
                </c:pt>
                <c:pt idx="14">
                  <c:v>480</c:v>
                </c:pt>
                <c:pt idx="15">
                  <c:v>498</c:v>
                </c:pt>
                <c:pt idx="16">
                  <c:v>474</c:v>
                </c:pt>
                <c:pt idx="17">
                  <c:v>363</c:v>
                </c:pt>
                <c:pt idx="18">
                  <c:v>321</c:v>
                </c:pt>
                <c:pt idx="19">
                  <c:v>250</c:v>
                </c:pt>
                <c:pt idx="20">
                  <c:v>212</c:v>
                </c:pt>
                <c:pt idx="21">
                  <c:v>175</c:v>
                </c:pt>
                <c:pt idx="22">
                  <c:v>170</c:v>
                </c:pt>
                <c:pt idx="23">
                  <c:v>162</c:v>
                </c:pt>
                <c:pt idx="24">
                  <c:v>133</c:v>
                </c:pt>
                <c:pt idx="25">
                  <c:v>152</c:v>
                </c:pt>
                <c:pt idx="26">
                  <c:v>148</c:v>
                </c:pt>
                <c:pt idx="27">
                  <c:v>120</c:v>
                </c:pt>
                <c:pt idx="28">
                  <c:v>127</c:v>
                </c:pt>
                <c:pt idx="29">
                  <c:v>100</c:v>
                </c:pt>
                <c:pt idx="30">
                  <c:v>102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'980007'!$F$419:$F$450</c:f>
              <c:numCache>
                <c:formatCode>0</c:formatCode>
                <c:ptCount val="32"/>
                <c:pt idx="0">
                  <c:v>119.94089123488115</c:v>
                </c:pt>
                <c:pt idx="1">
                  <c:v>119.94386665814355</c:v>
                </c:pt>
                <c:pt idx="2">
                  <c:v>119.95846737808765</c:v>
                </c:pt>
                <c:pt idx="3">
                  <c:v>120.01747333276745</c:v>
                </c:pt>
                <c:pt idx="4">
                  <c:v>120.23159166664644</c:v>
                </c:pt>
                <c:pt idx="5">
                  <c:v>120.86162895054738</c:v>
                </c:pt>
                <c:pt idx="6">
                  <c:v>122.75041351353111</c:v>
                </c:pt>
                <c:pt idx="7">
                  <c:v>127.76717869458901</c:v>
                </c:pt>
                <c:pt idx="8">
                  <c:v>139.23724576891246</c:v>
                </c:pt>
                <c:pt idx="9">
                  <c:v>161.79405644542979</c:v>
                </c:pt>
                <c:pt idx="10">
                  <c:v>198.40216223736894</c:v>
                </c:pt>
                <c:pt idx="11">
                  <c:v>254.54895000998209</c:v>
                </c:pt>
                <c:pt idx="12">
                  <c:v>324.15131073834277</c:v>
                </c:pt>
                <c:pt idx="13">
                  <c:v>391.8221885272622</c:v>
                </c:pt>
                <c:pt idx="14">
                  <c:v>448.24372933758804</c:v>
                </c:pt>
                <c:pt idx="15">
                  <c:v>471.62648621706353</c:v>
                </c:pt>
                <c:pt idx="16">
                  <c:v>453.42780505589059</c:v>
                </c:pt>
                <c:pt idx="17">
                  <c:v>400.43839583917759</c:v>
                </c:pt>
                <c:pt idx="18">
                  <c:v>335.00315819844786</c:v>
                </c:pt>
                <c:pt idx="19">
                  <c:v>264.77978107474138</c:v>
                </c:pt>
                <c:pt idx="20">
                  <c:v>205.95563047080989</c:v>
                </c:pt>
                <c:pt idx="21">
                  <c:v>165.52957940307601</c:v>
                </c:pt>
                <c:pt idx="22">
                  <c:v>140.66540126677251</c:v>
                </c:pt>
                <c:pt idx="23">
                  <c:v>128.4344250793807</c:v>
                </c:pt>
                <c:pt idx="24">
                  <c:v>123.28869544599235</c:v>
                </c:pt>
                <c:pt idx="25">
                  <c:v>121.154496242042</c:v>
                </c:pt>
                <c:pt idx="26">
                  <c:v>120.30068798395595</c:v>
                </c:pt>
                <c:pt idx="27">
                  <c:v>120.02857609482906</c:v>
                </c:pt>
                <c:pt idx="28">
                  <c:v>119.96338482625637</c:v>
                </c:pt>
                <c:pt idx="29">
                  <c:v>119.94468482698665</c:v>
                </c:pt>
                <c:pt idx="30">
                  <c:v>119.94102421030024</c:v>
                </c:pt>
                <c:pt idx="31">
                  <c:v>119.94031823464869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920448"/>
        <c:axId val="198938624"/>
      </c:scatterChart>
      <c:valAx>
        <c:axId val="198920448"/>
        <c:scaling>
          <c:orientation val="minMax"/>
        </c:scaling>
        <c:axPos val="b"/>
        <c:numFmt formatCode="General" sourceLinked="1"/>
        <c:tickLblPos val="nextTo"/>
        <c:crossAx val="198938624"/>
        <c:crosses val="autoZero"/>
        <c:crossBetween val="midCat"/>
      </c:valAx>
      <c:valAx>
        <c:axId val="198938624"/>
        <c:scaling>
          <c:orientation val="minMax"/>
        </c:scaling>
        <c:axPos val="l"/>
        <c:majorGridlines/>
        <c:numFmt formatCode="General" sourceLinked="1"/>
        <c:tickLblPos val="nextTo"/>
        <c:crossAx val="198920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542925</xdr:colOff>
      <xdr:row>21</xdr:row>
      <xdr:rowOff>9525</xdr:rowOff>
    </xdr:from>
    <xdr:to>
      <xdr:col>26</xdr:col>
      <xdr:colOff>238125</xdr:colOff>
      <xdr:row>35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99805</xdr:colOff>
      <xdr:row>9</xdr:row>
      <xdr:rowOff>168137</xdr:rowOff>
    </xdr:from>
    <xdr:to>
      <xdr:col>27</xdr:col>
      <xdr:colOff>568187</xdr:colOff>
      <xdr:row>34</xdr:row>
      <xdr:rowOff>101462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24</xdr:row>
      <xdr:rowOff>47625</xdr:rowOff>
    </xdr:from>
    <xdr:to>
      <xdr:col>19</xdr:col>
      <xdr:colOff>381000</xdr:colOff>
      <xdr:row>38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"/>
  <sheetViews>
    <sheetView workbookViewId="0"/>
  </sheetViews>
  <sheetFormatPr defaultRowHeight="15"/>
  <sheetData>
    <row r="1" spans="1:15">
      <c r="A1" t="s">
        <v>62</v>
      </c>
      <c r="B1">
        <v>980007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</row>
    <row r="2" spans="1:15">
      <c r="A2" t="s">
        <v>73</v>
      </c>
      <c r="B2">
        <v>49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35</v>
      </c>
      <c r="O2">
        <v>8</v>
      </c>
    </row>
    <row r="3" spans="1:15">
      <c r="A3" t="s">
        <v>63</v>
      </c>
      <c r="B3" t="s">
        <v>64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35</v>
      </c>
      <c r="O3">
        <v>8</v>
      </c>
    </row>
    <row r="4" spans="1:15">
      <c r="A4" t="s">
        <v>71</v>
      </c>
      <c r="B4">
        <v>2450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35</v>
      </c>
      <c r="O4">
        <v>8</v>
      </c>
    </row>
    <row r="5" spans="1:15">
      <c r="A5" t="s">
        <v>65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35</v>
      </c>
      <c r="O5">
        <v>8</v>
      </c>
    </row>
    <row r="6" spans="1:15">
      <c r="A6" t="s">
        <v>66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35</v>
      </c>
      <c r="O6">
        <v>8</v>
      </c>
    </row>
    <row r="7" spans="1:15">
      <c r="A7" t="s">
        <v>67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35</v>
      </c>
      <c r="O7">
        <v>8</v>
      </c>
    </row>
    <row r="8" spans="1:15">
      <c r="A8" t="s">
        <v>68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35</v>
      </c>
      <c r="O8">
        <v>8</v>
      </c>
    </row>
    <row r="9" spans="1:15">
      <c r="A9" t="s">
        <v>69</v>
      </c>
      <c r="B9" t="s">
        <v>70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35</v>
      </c>
      <c r="O50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5"/>
  <sheetViews>
    <sheetView topLeftCell="A28" workbookViewId="0">
      <selection activeCell="K55" sqref="K55"/>
    </sheetView>
  </sheetViews>
  <sheetFormatPr defaultRowHeight="15"/>
  <cols>
    <col min="4" max="4" width="19.5703125" bestFit="1" customWidth="1"/>
  </cols>
  <sheetData>
    <row r="1" spans="1:30" s="1" customFormat="1" ht="15.75">
      <c r="A1" s="1" t="s">
        <v>30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35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57</v>
      </c>
      <c r="P1" s="1" t="s">
        <v>58</v>
      </c>
      <c r="Q1" s="1" t="s">
        <v>59</v>
      </c>
      <c r="R1" s="1" t="s">
        <v>60</v>
      </c>
      <c r="S1" s="1" t="s">
        <v>61</v>
      </c>
      <c r="T1" s="1" t="s">
        <v>76</v>
      </c>
      <c r="U1" s="4" t="s">
        <v>82</v>
      </c>
      <c r="V1" s="4" t="s">
        <v>77</v>
      </c>
      <c r="W1" s="4" t="s">
        <v>78</v>
      </c>
      <c r="X1" s="1" t="s">
        <v>79</v>
      </c>
      <c r="Y1" s="4" t="s">
        <v>83</v>
      </c>
      <c r="Z1" s="1" t="s">
        <v>80</v>
      </c>
      <c r="AA1" s="4" t="s">
        <v>84</v>
      </c>
      <c r="AB1" s="1" t="s">
        <v>81</v>
      </c>
      <c r="AC1" s="4" t="s">
        <v>85</v>
      </c>
      <c r="AD1" s="4" t="s">
        <v>86</v>
      </c>
    </row>
    <row r="2" spans="1:30">
      <c r="A2">
        <v>1</v>
      </c>
      <c r="B2">
        <v>1</v>
      </c>
      <c r="C2">
        <v>980007</v>
      </c>
      <c r="D2" s="2">
        <v>41538.340180439816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4.5</f>
        <v>4.5</v>
      </c>
      <c r="J2">
        <v>27.695</v>
      </c>
      <c r="K2">
        <v>-1.66</v>
      </c>
      <c r="L2">
        <v>47.622999999999998</v>
      </c>
      <c r="M2">
        <f t="shared" ref="M2:M33" si="1" xml:space="preserve">   0</f>
        <v>0</v>
      </c>
      <c r="N2" t="s">
        <v>53</v>
      </c>
      <c r="O2">
        <v>32</v>
      </c>
      <c r="P2">
        <v>4781250</v>
      </c>
      <c r="Q2">
        <v>17884</v>
      </c>
      <c r="R2">
        <v>7440</v>
      </c>
      <c r="S2">
        <v>1401</v>
      </c>
      <c r="T2" s="5">
        <v>9.7540460557625543</v>
      </c>
      <c r="U2" s="5">
        <v>0.33208325941461869</v>
      </c>
      <c r="V2" s="5">
        <v>-90.26863150366006</v>
      </c>
      <c r="W2" s="5">
        <v>1.126525025087643E-2</v>
      </c>
      <c r="X2" s="5">
        <v>0.8335813493814469</v>
      </c>
      <c r="Y2" s="5">
        <v>2.8182361615068176E-2</v>
      </c>
      <c r="Z2" s="5">
        <v>3.4817050896871717</v>
      </c>
      <c r="AA2" s="5">
        <v>8.8834161600109526E-2</v>
      </c>
      <c r="AB2" t="s">
        <v>87</v>
      </c>
      <c r="AC2" t="s">
        <v>87</v>
      </c>
      <c r="AD2" s="5">
        <v>4.270254352026317</v>
      </c>
    </row>
    <row r="3" spans="1:30">
      <c r="A3">
        <v>2</v>
      </c>
      <c r="B3">
        <v>2</v>
      </c>
      <c r="C3">
        <v>980007</v>
      </c>
      <c r="D3" s="2">
        <v>41538.547632638889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4.5</v>
      </c>
      <c r="J3">
        <v>27.763000000000002</v>
      </c>
      <c r="K3">
        <v>-1.66</v>
      </c>
      <c r="L3">
        <v>50.942999999999998</v>
      </c>
      <c r="M3">
        <f t="shared" si="1"/>
        <v>0</v>
      </c>
      <c r="N3" t="s">
        <v>53</v>
      </c>
      <c r="O3">
        <v>32</v>
      </c>
      <c r="P3">
        <v>331000</v>
      </c>
      <c r="Q3">
        <v>1211</v>
      </c>
      <c r="R3">
        <v>565</v>
      </c>
      <c r="S3">
        <v>90</v>
      </c>
      <c r="T3" s="5">
        <v>10.073803721814034</v>
      </c>
      <c r="U3" s="5">
        <v>0.47301914120179117</v>
      </c>
      <c r="V3" s="5">
        <v>-90.259806156670692</v>
      </c>
      <c r="W3" s="5">
        <v>1.4926498254592935E-2</v>
      </c>
      <c r="X3" s="5">
        <v>0.80963999229478378</v>
      </c>
      <c r="Y3" s="5">
        <v>3.7156091422197605E-2</v>
      </c>
      <c r="Z3" s="5">
        <v>3.4122346354570259</v>
      </c>
      <c r="AA3" s="5">
        <v>0.12005286737751499</v>
      </c>
      <c r="AB3" t="s">
        <v>87</v>
      </c>
      <c r="AC3" t="s">
        <v>87</v>
      </c>
      <c r="AD3" s="5">
        <v>1.5804383829948405</v>
      </c>
    </row>
    <row r="4" spans="1:30">
      <c r="A4">
        <v>3</v>
      </c>
      <c r="B4">
        <v>3</v>
      </c>
      <c r="C4">
        <v>980007</v>
      </c>
      <c r="D4" s="2">
        <v>41538.561820949071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4.5</v>
      </c>
      <c r="J4">
        <v>27.681000000000001</v>
      </c>
      <c r="K4">
        <v>-1.66</v>
      </c>
      <c r="L4">
        <v>54.313000000000002</v>
      </c>
      <c r="M4">
        <f t="shared" si="1"/>
        <v>0</v>
      </c>
      <c r="N4" t="s">
        <v>53</v>
      </c>
      <c r="O4">
        <v>32</v>
      </c>
      <c r="P4">
        <v>386000</v>
      </c>
      <c r="Q4">
        <v>1450</v>
      </c>
      <c r="R4">
        <v>407</v>
      </c>
      <c r="S4">
        <v>110</v>
      </c>
      <c r="T4" s="5">
        <v>7.1091322894176949</v>
      </c>
      <c r="U4" s="5">
        <v>0.36337938293088445</v>
      </c>
      <c r="V4" s="5">
        <v>-90.117222160548579</v>
      </c>
      <c r="W4" s="5">
        <v>2.1660926391455931E-2</v>
      </c>
      <c r="X4" s="5">
        <v>1.03009080194376</v>
      </c>
      <c r="Y4" s="5">
        <v>5.8957672841641821E-2</v>
      </c>
      <c r="Z4" s="5">
        <v>4.0197293436221777</v>
      </c>
      <c r="AA4" s="5">
        <v>0.14478778761100328</v>
      </c>
      <c r="AB4" t="s">
        <v>87</v>
      </c>
      <c r="AC4" t="s">
        <v>87</v>
      </c>
      <c r="AD4" s="5">
        <v>1.4163745976432673</v>
      </c>
    </row>
    <row r="5" spans="1:30">
      <c r="A5">
        <v>4</v>
      </c>
      <c r="B5">
        <v>4</v>
      </c>
      <c r="C5">
        <v>980007</v>
      </c>
      <c r="D5" s="2">
        <v>41538.578702430554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4.5</v>
      </c>
      <c r="J5">
        <v>27.152000000000001</v>
      </c>
      <c r="K5">
        <v>-1.66</v>
      </c>
      <c r="L5">
        <v>57.575000000000003</v>
      </c>
      <c r="M5">
        <f t="shared" si="1"/>
        <v>0</v>
      </c>
      <c r="N5" t="s">
        <v>53</v>
      </c>
      <c r="O5">
        <v>32</v>
      </c>
      <c r="P5">
        <v>463000</v>
      </c>
      <c r="Q5">
        <v>1709</v>
      </c>
      <c r="R5">
        <v>406</v>
      </c>
      <c r="S5">
        <v>137</v>
      </c>
      <c r="T5" s="5">
        <v>7.1191644465739126</v>
      </c>
      <c r="U5" s="5">
        <v>0.21750673555081423</v>
      </c>
      <c r="V5" s="5">
        <v>-90.081960824121836</v>
      </c>
      <c r="W5" s="5">
        <v>1.5358992630382144E-2</v>
      </c>
      <c r="X5" s="5">
        <v>1.237903707702942</v>
      </c>
      <c r="Y5" s="5">
        <v>4.7240135196893546E-2</v>
      </c>
      <c r="Z5" s="5">
        <v>4.3214988890717043</v>
      </c>
      <c r="AA5" s="5">
        <v>0.11921747535607627</v>
      </c>
      <c r="AB5" t="s">
        <v>87</v>
      </c>
      <c r="AC5" t="s">
        <v>87</v>
      </c>
      <c r="AD5" s="5">
        <v>0.8943559192519368</v>
      </c>
    </row>
    <row r="6" spans="1:30">
      <c r="A6">
        <v>5</v>
      </c>
      <c r="B6">
        <v>5</v>
      </c>
      <c r="C6">
        <v>980007</v>
      </c>
      <c r="D6" s="2">
        <v>41538.598569212962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4.5</v>
      </c>
      <c r="J6">
        <v>26.584</v>
      </c>
      <c r="K6">
        <v>-1.66</v>
      </c>
      <c r="L6">
        <v>60.893000000000001</v>
      </c>
      <c r="M6">
        <f t="shared" si="1"/>
        <v>0</v>
      </c>
      <c r="N6" t="s">
        <v>53</v>
      </c>
      <c r="O6">
        <v>32</v>
      </c>
      <c r="P6">
        <v>573000</v>
      </c>
      <c r="Q6">
        <v>2114</v>
      </c>
      <c r="R6">
        <v>460</v>
      </c>
      <c r="S6">
        <v>168</v>
      </c>
      <c r="T6" s="5">
        <v>5.1948403442877451</v>
      </c>
      <c r="U6" s="5">
        <v>0.27271722674960247</v>
      </c>
      <c r="V6" s="5">
        <v>-89.993817305272103</v>
      </c>
      <c r="W6" s="5">
        <v>2.5575142270066565E-2</v>
      </c>
      <c r="X6" s="5">
        <v>1.1739482618326595</v>
      </c>
      <c r="Y6" s="5">
        <v>7.588574445578361E-2</v>
      </c>
      <c r="Z6" s="5">
        <v>4.2477880580130565</v>
      </c>
      <c r="AA6" s="5">
        <v>0.14378361521631916</v>
      </c>
      <c r="AB6" t="s">
        <v>87</v>
      </c>
      <c r="AC6" t="s">
        <v>87</v>
      </c>
      <c r="AD6" s="5">
        <v>1.3606439533837162</v>
      </c>
    </row>
    <row r="7" spans="1:30">
      <c r="A7">
        <v>6</v>
      </c>
      <c r="B7">
        <v>6</v>
      </c>
      <c r="C7">
        <v>980007</v>
      </c>
      <c r="D7" s="2">
        <v>41538.623125694445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4.5</v>
      </c>
      <c r="J7">
        <v>26.648</v>
      </c>
      <c r="K7">
        <v>-1.66</v>
      </c>
      <c r="L7">
        <v>64.13</v>
      </c>
      <c r="M7">
        <f t="shared" si="1"/>
        <v>0</v>
      </c>
      <c r="N7" t="s">
        <v>53</v>
      </c>
      <c r="O7">
        <v>32</v>
      </c>
      <c r="P7">
        <v>530000</v>
      </c>
      <c r="Q7">
        <v>1962</v>
      </c>
      <c r="R7">
        <v>455</v>
      </c>
      <c r="S7">
        <v>141</v>
      </c>
      <c r="T7" s="5">
        <v>5.952066688014285</v>
      </c>
      <c r="U7" s="5">
        <v>0.31598018703158182</v>
      </c>
      <c r="V7" s="5">
        <v>-90.015158833112267</v>
      </c>
      <c r="W7" s="5">
        <v>2.6545359884969737E-2</v>
      </c>
      <c r="X7" s="5">
        <v>1.2336460832674756</v>
      </c>
      <c r="Y7" s="5">
        <v>8.1959945649494506E-2</v>
      </c>
      <c r="Z7" s="5">
        <v>4.2863418220055003</v>
      </c>
      <c r="AA7" s="5">
        <v>0.17486931982267059</v>
      </c>
      <c r="AB7" t="s">
        <v>87</v>
      </c>
      <c r="AC7" t="s">
        <v>87</v>
      </c>
      <c r="AD7" s="5">
        <v>1.4469419415491918</v>
      </c>
    </row>
    <row r="8" spans="1:30">
      <c r="A8">
        <v>7</v>
      </c>
      <c r="B8">
        <v>7</v>
      </c>
      <c r="C8">
        <v>980007</v>
      </c>
      <c r="D8" s="2">
        <v>41538.645942592593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4.5</v>
      </c>
      <c r="J8">
        <v>26.847000000000001</v>
      </c>
      <c r="K8">
        <v>-1.66</v>
      </c>
      <c r="L8">
        <v>67.59</v>
      </c>
      <c r="M8">
        <f t="shared" si="1"/>
        <v>0</v>
      </c>
      <c r="N8" t="s">
        <v>53</v>
      </c>
      <c r="O8">
        <v>32</v>
      </c>
      <c r="P8">
        <v>431000</v>
      </c>
      <c r="Q8">
        <v>1639</v>
      </c>
      <c r="R8">
        <v>350</v>
      </c>
      <c r="S8">
        <v>90</v>
      </c>
      <c r="T8" s="5">
        <v>5.6230467453965582</v>
      </c>
      <c r="U8" s="5">
        <v>0.33788622195350365</v>
      </c>
      <c r="V8" s="5">
        <v>-90.06265005265476</v>
      </c>
      <c r="W8" s="5">
        <v>2.7222909622745185E-2</v>
      </c>
      <c r="X8" s="5">
        <v>1.0906148992961697</v>
      </c>
      <c r="Y8" s="5">
        <v>7.5931631055954213E-2</v>
      </c>
      <c r="Z8" s="5">
        <v>3.583483493627162</v>
      </c>
      <c r="AA8" s="5">
        <v>0.15142104843271101</v>
      </c>
      <c r="AB8" t="s">
        <v>87</v>
      </c>
      <c r="AC8" t="s">
        <v>87</v>
      </c>
      <c r="AD8" s="5">
        <v>1.5202085666393168</v>
      </c>
    </row>
    <row r="9" spans="1:30">
      <c r="A9">
        <v>8</v>
      </c>
      <c r="B9">
        <v>8</v>
      </c>
      <c r="C9">
        <v>980007</v>
      </c>
      <c r="D9" s="2">
        <v>41538.665001388887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4.5</v>
      </c>
      <c r="J9">
        <v>27.262</v>
      </c>
      <c r="K9">
        <v>-1.66</v>
      </c>
      <c r="L9">
        <v>70.863</v>
      </c>
      <c r="M9">
        <f t="shared" si="1"/>
        <v>0</v>
      </c>
      <c r="N9" t="s">
        <v>53</v>
      </c>
      <c r="O9">
        <v>32</v>
      </c>
      <c r="P9">
        <v>362000</v>
      </c>
      <c r="Q9">
        <v>1445</v>
      </c>
      <c r="R9">
        <v>430</v>
      </c>
      <c r="S9">
        <v>92</v>
      </c>
      <c r="T9" s="5">
        <v>8.072740432886965</v>
      </c>
      <c r="U9" s="5">
        <v>0.3341482693557013</v>
      </c>
      <c r="V9" s="5">
        <v>-90.183345505728354</v>
      </c>
      <c r="W9" s="5">
        <v>1.6881930202447836E-2</v>
      </c>
      <c r="X9" s="5">
        <v>1.005279678364881</v>
      </c>
      <c r="Y9" s="5">
        <v>4.4878320416079261E-2</v>
      </c>
      <c r="Z9" s="5">
        <v>3.4046742272955481</v>
      </c>
      <c r="AA9" s="5">
        <v>0.11962686444481369</v>
      </c>
      <c r="AB9" t="s">
        <v>87</v>
      </c>
      <c r="AC9" t="s">
        <v>87</v>
      </c>
      <c r="AD9" s="5">
        <v>1.2632362995032578</v>
      </c>
    </row>
    <row r="10" spans="1:30">
      <c r="A10">
        <v>9</v>
      </c>
      <c r="B10">
        <v>9</v>
      </c>
      <c r="C10">
        <v>980007</v>
      </c>
      <c r="D10" s="2">
        <v>41538.681813773146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4.5</v>
      </c>
      <c r="J10">
        <v>27.166</v>
      </c>
      <c r="K10">
        <v>-1.66</v>
      </c>
      <c r="L10">
        <v>74.05</v>
      </c>
      <c r="M10">
        <f t="shared" si="1"/>
        <v>0</v>
      </c>
      <c r="N10" t="s">
        <v>53</v>
      </c>
      <c r="O10">
        <v>32</v>
      </c>
      <c r="P10">
        <v>325000</v>
      </c>
      <c r="Q10">
        <v>1203</v>
      </c>
      <c r="R10">
        <v>498</v>
      </c>
      <c r="S10">
        <v>99</v>
      </c>
      <c r="T10" s="5">
        <v>9.0129197680669613</v>
      </c>
      <c r="U10" s="5">
        <v>0.3947901586102347</v>
      </c>
      <c r="V10" s="5">
        <v>-90.248547713787772</v>
      </c>
      <c r="W10" s="5">
        <v>1.3580258135507473E-2</v>
      </c>
      <c r="X10" s="5">
        <v>0.78226132871910925</v>
      </c>
      <c r="Y10" s="5">
        <v>3.3292880260639035E-2</v>
      </c>
      <c r="Z10" s="5">
        <v>3.0730198950383989</v>
      </c>
      <c r="AA10" s="5">
        <v>9.7733300635174977E-2</v>
      </c>
      <c r="AB10" t="s">
        <v>87</v>
      </c>
      <c r="AC10" t="s">
        <v>87</v>
      </c>
      <c r="AD10" s="5">
        <v>1.3874726730122711</v>
      </c>
    </row>
    <row r="11" spans="1:30">
      <c r="A11">
        <v>10</v>
      </c>
      <c r="B11">
        <v>10</v>
      </c>
      <c r="C11">
        <v>980007</v>
      </c>
      <c r="D11" s="2">
        <v>41538.695837037034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4.5</v>
      </c>
      <c r="J11">
        <v>26.943000000000001</v>
      </c>
      <c r="K11">
        <v>-1.66</v>
      </c>
      <c r="L11">
        <v>77.352999999999994</v>
      </c>
      <c r="M11">
        <f t="shared" si="1"/>
        <v>0</v>
      </c>
      <c r="N11" t="s">
        <v>53</v>
      </c>
      <c r="O11">
        <v>32</v>
      </c>
      <c r="P11">
        <v>339000</v>
      </c>
      <c r="Q11">
        <v>1268</v>
      </c>
      <c r="R11">
        <v>522</v>
      </c>
      <c r="S11">
        <v>72</v>
      </c>
      <c r="T11" s="5">
        <v>9.1798479804429185</v>
      </c>
      <c r="U11" s="5">
        <v>0.48770548271699138</v>
      </c>
      <c r="V11" s="5">
        <v>-90.265997411949016</v>
      </c>
      <c r="W11" s="5">
        <v>1.6819392531379027E-2</v>
      </c>
      <c r="X11" s="5">
        <v>0.80277740446454637</v>
      </c>
      <c r="Y11" s="5">
        <v>4.1718423952594751E-2</v>
      </c>
      <c r="Z11" s="5">
        <v>3.1225265024503752</v>
      </c>
      <c r="AA11" s="5">
        <v>0.12337172965210567</v>
      </c>
      <c r="AB11" t="s">
        <v>87</v>
      </c>
      <c r="AC11" t="s">
        <v>87</v>
      </c>
      <c r="AD11" s="5">
        <v>1.7299580290067056</v>
      </c>
    </row>
    <row r="12" spans="1:30">
      <c r="A12">
        <v>11</v>
      </c>
      <c r="B12">
        <v>11</v>
      </c>
      <c r="C12">
        <v>980007</v>
      </c>
      <c r="D12" s="2">
        <v>41538.710594791664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4.5</v>
      </c>
      <c r="J12">
        <v>24.736999999999998</v>
      </c>
      <c r="K12">
        <v>-1.66</v>
      </c>
      <c r="L12">
        <v>103.56</v>
      </c>
      <c r="M12">
        <f t="shared" si="1"/>
        <v>0</v>
      </c>
      <c r="N12" t="s">
        <v>53</v>
      </c>
      <c r="O12">
        <v>32</v>
      </c>
      <c r="P12">
        <v>360000</v>
      </c>
      <c r="Q12">
        <v>1339</v>
      </c>
      <c r="R12">
        <v>475</v>
      </c>
      <c r="S12">
        <v>112</v>
      </c>
      <c r="T12" s="5">
        <v>7.6473988737783944</v>
      </c>
      <c r="U12" s="5">
        <v>0.33170136163922714</v>
      </c>
      <c r="V12" s="5">
        <v>-90.312964790970867</v>
      </c>
      <c r="W12" s="5">
        <v>1.4369287812935633E-2</v>
      </c>
      <c r="X12" s="5">
        <v>0.81381456094301829</v>
      </c>
      <c r="Y12" s="5">
        <v>3.5567211018221051E-2</v>
      </c>
      <c r="Z12" s="5">
        <v>3.2337792090887851</v>
      </c>
      <c r="AA12" s="5">
        <v>9.2370359337584904E-2</v>
      </c>
      <c r="AB12" t="s">
        <v>87</v>
      </c>
      <c r="AC12" t="s">
        <v>87</v>
      </c>
      <c r="AD12" s="5">
        <v>1.2911466808818579</v>
      </c>
    </row>
    <row r="13" spans="1:30">
      <c r="A13">
        <v>12</v>
      </c>
      <c r="B13">
        <v>12</v>
      </c>
      <c r="C13">
        <v>980007</v>
      </c>
      <c r="D13" s="2">
        <v>41538.726218981479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4.5</v>
      </c>
      <c r="J13">
        <v>30.045000000000002</v>
      </c>
      <c r="K13">
        <v>-1.66</v>
      </c>
      <c r="L13">
        <v>47.622999999999998</v>
      </c>
      <c r="M13">
        <f t="shared" si="1"/>
        <v>0</v>
      </c>
      <c r="N13" t="s">
        <v>53</v>
      </c>
      <c r="O13">
        <v>32</v>
      </c>
      <c r="P13">
        <v>349000</v>
      </c>
      <c r="Q13">
        <v>1302</v>
      </c>
      <c r="R13">
        <v>515</v>
      </c>
      <c r="S13">
        <v>109</v>
      </c>
      <c r="T13" s="5">
        <v>8.6838561679643576</v>
      </c>
      <c r="U13" s="5">
        <v>0.40643841545558235</v>
      </c>
      <c r="V13" s="5">
        <v>-90.213579879949407</v>
      </c>
      <c r="W13" s="5">
        <v>1.6821257062371725E-2</v>
      </c>
      <c r="X13" s="5">
        <v>0.88849392213801248</v>
      </c>
      <c r="Y13" s="5">
        <v>4.3094600159685956E-2</v>
      </c>
      <c r="Z13" s="5">
        <v>3.7246637300648406</v>
      </c>
      <c r="AA13" s="5">
        <v>0.1243954295788437</v>
      </c>
      <c r="AB13" t="s">
        <v>87</v>
      </c>
      <c r="AC13" t="s">
        <v>87</v>
      </c>
      <c r="AD13" s="5">
        <v>1.4495093611589791</v>
      </c>
    </row>
    <row r="14" spans="1:30">
      <c r="A14">
        <v>13</v>
      </c>
      <c r="B14">
        <v>13</v>
      </c>
      <c r="C14">
        <v>980007</v>
      </c>
      <c r="D14" s="2">
        <v>41538.741428587964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4.5</v>
      </c>
      <c r="J14">
        <v>30.113</v>
      </c>
      <c r="K14">
        <v>-1.66</v>
      </c>
      <c r="L14">
        <v>50.942999999999998</v>
      </c>
      <c r="M14">
        <f t="shared" si="1"/>
        <v>0</v>
      </c>
      <c r="N14" t="s">
        <v>53</v>
      </c>
      <c r="O14">
        <v>32</v>
      </c>
      <c r="P14">
        <v>331000</v>
      </c>
      <c r="Q14">
        <v>1239</v>
      </c>
      <c r="R14">
        <v>465</v>
      </c>
      <c r="S14">
        <v>83</v>
      </c>
      <c r="T14" s="5">
        <v>8.2751078364904807</v>
      </c>
      <c r="U14" s="5">
        <v>0.4941307896967066</v>
      </c>
      <c r="V14" s="5">
        <v>-90.267257513565966</v>
      </c>
      <c r="W14" s="5">
        <v>2.0071696909175266E-2</v>
      </c>
      <c r="X14" s="5">
        <v>0.82896481937600008</v>
      </c>
      <c r="Y14" s="5">
        <v>5.0137443265833616E-2</v>
      </c>
      <c r="Z14" s="5">
        <v>3.6106633502369734</v>
      </c>
      <c r="AA14" s="5">
        <v>0.14068360341531291</v>
      </c>
      <c r="AB14" t="s">
        <v>87</v>
      </c>
      <c r="AC14" t="s">
        <v>87</v>
      </c>
      <c r="AD14" s="5">
        <v>1.7551347257228016</v>
      </c>
    </row>
    <row r="15" spans="1:30">
      <c r="A15">
        <v>14</v>
      </c>
      <c r="B15">
        <v>14</v>
      </c>
      <c r="C15">
        <v>980007</v>
      </c>
      <c r="D15" s="2">
        <v>41538.75586759259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4.5</v>
      </c>
      <c r="J15">
        <v>30.030999999999999</v>
      </c>
      <c r="K15">
        <v>-1.66</v>
      </c>
      <c r="L15">
        <v>54.313000000000002</v>
      </c>
      <c r="M15">
        <f t="shared" si="1"/>
        <v>0</v>
      </c>
      <c r="N15" t="s">
        <v>53</v>
      </c>
      <c r="O15">
        <v>32</v>
      </c>
      <c r="P15">
        <v>386000</v>
      </c>
      <c r="Q15">
        <v>1444</v>
      </c>
      <c r="R15">
        <v>475</v>
      </c>
      <c r="S15">
        <v>100</v>
      </c>
      <c r="T15" s="5">
        <v>8.5131833340971585</v>
      </c>
      <c r="U15" s="5">
        <v>0.49833402311091546</v>
      </c>
      <c r="V15" s="5">
        <v>-90.237465210514642</v>
      </c>
      <c r="W15" s="5">
        <v>2.2609465266898474E-2</v>
      </c>
      <c r="X15" s="5">
        <v>0.94995299115704279</v>
      </c>
      <c r="Y15" s="5">
        <v>5.9003208181050863E-2</v>
      </c>
      <c r="Z15" s="5">
        <v>3.8938523492855968</v>
      </c>
      <c r="AA15" s="5">
        <v>0.16839514083983173</v>
      </c>
      <c r="AB15" t="s">
        <v>87</v>
      </c>
      <c r="AC15" t="s">
        <v>87</v>
      </c>
      <c r="AD15" s="5">
        <v>1.8638164003222055</v>
      </c>
    </row>
    <row r="16" spans="1:30">
      <c r="A16">
        <v>15</v>
      </c>
      <c r="B16">
        <v>15</v>
      </c>
      <c r="C16">
        <v>980007</v>
      </c>
      <c r="D16" s="2">
        <v>41538.772712962964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4.5</v>
      </c>
      <c r="J16">
        <v>29.501999999999999</v>
      </c>
      <c r="K16">
        <v>-1.66</v>
      </c>
      <c r="L16">
        <v>57.575000000000003</v>
      </c>
      <c r="M16">
        <f t="shared" si="1"/>
        <v>0</v>
      </c>
      <c r="N16" t="s">
        <v>53</v>
      </c>
      <c r="O16">
        <v>32</v>
      </c>
      <c r="P16">
        <v>463000</v>
      </c>
      <c r="Q16">
        <v>1735</v>
      </c>
      <c r="R16">
        <v>498</v>
      </c>
      <c r="S16">
        <v>113</v>
      </c>
      <c r="T16" s="5">
        <v>7.9571171711709949</v>
      </c>
      <c r="U16" s="5">
        <v>0.39485164596452321</v>
      </c>
      <c r="V16" s="5">
        <v>-90.024067814364983</v>
      </c>
      <c r="W16" s="5">
        <v>2.4455704081283634E-2</v>
      </c>
      <c r="X16" s="5">
        <v>1.2248250379526158</v>
      </c>
      <c r="Y16" s="5">
        <v>7.3926974862123143E-2</v>
      </c>
      <c r="Z16" s="5">
        <v>4.4633516553156127</v>
      </c>
      <c r="AA16" s="5">
        <v>0.20485727420396005</v>
      </c>
      <c r="AB16" t="s">
        <v>87</v>
      </c>
      <c r="AC16" t="s">
        <v>87</v>
      </c>
      <c r="AD16" s="5">
        <v>1.5636621154056491</v>
      </c>
    </row>
    <row r="17" spans="1:30">
      <c r="A17">
        <v>16</v>
      </c>
      <c r="B17">
        <v>16</v>
      </c>
      <c r="C17">
        <v>980007</v>
      </c>
      <c r="D17" s="2">
        <v>41538.792883449074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4.5</v>
      </c>
      <c r="J17">
        <v>28.934000000000001</v>
      </c>
      <c r="K17">
        <v>-1.66</v>
      </c>
      <c r="L17">
        <v>60.893000000000001</v>
      </c>
      <c r="M17">
        <f t="shared" si="1"/>
        <v>0</v>
      </c>
      <c r="N17" t="s">
        <v>53</v>
      </c>
      <c r="O17">
        <v>32</v>
      </c>
      <c r="P17">
        <v>504030</v>
      </c>
      <c r="Q17">
        <v>1888</v>
      </c>
      <c r="R17">
        <v>452</v>
      </c>
      <c r="S17">
        <v>160</v>
      </c>
      <c r="T17" s="5">
        <v>5.5695890508605084</v>
      </c>
      <c r="U17" s="5">
        <v>0.26138405789719488</v>
      </c>
      <c r="V17" s="5">
        <v>-90.016527184592377</v>
      </c>
      <c r="W17" s="5">
        <v>2.2612418138589389E-2</v>
      </c>
      <c r="X17" s="5">
        <v>1.1775210703098202</v>
      </c>
      <c r="Y17" s="5">
        <v>6.7529512057595123E-2</v>
      </c>
      <c r="Z17" s="5">
        <v>4.6120532516739692</v>
      </c>
      <c r="AA17" s="5">
        <v>0.13647051180547845</v>
      </c>
      <c r="AB17" t="s">
        <v>87</v>
      </c>
      <c r="AC17" t="s">
        <v>87</v>
      </c>
      <c r="AD17" s="5">
        <v>1.1691561629320288</v>
      </c>
    </row>
    <row r="18" spans="1:30">
      <c r="A18">
        <v>17</v>
      </c>
      <c r="B18">
        <v>17</v>
      </c>
      <c r="C18">
        <v>980007</v>
      </c>
      <c r="D18" s="2">
        <v>41538.814975694448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4.5</v>
      </c>
      <c r="J18">
        <v>28.998000000000001</v>
      </c>
      <c r="K18">
        <v>-1.66</v>
      </c>
      <c r="L18">
        <v>64.13</v>
      </c>
      <c r="M18">
        <f t="shared" si="1"/>
        <v>0</v>
      </c>
      <c r="N18" t="s">
        <v>53</v>
      </c>
      <c r="O18">
        <v>32</v>
      </c>
      <c r="P18">
        <v>500000</v>
      </c>
      <c r="Q18">
        <v>1891</v>
      </c>
      <c r="R18">
        <v>547</v>
      </c>
      <c r="S18">
        <v>147</v>
      </c>
      <c r="T18" s="5">
        <v>8.0565420056319894</v>
      </c>
      <c r="U18" s="5">
        <v>0.28502034781142932</v>
      </c>
      <c r="V18" s="5">
        <v>-90.045881383459232</v>
      </c>
      <c r="W18" s="5">
        <v>1.5924203502146076E-2</v>
      </c>
      <c r="X18" s="5">
        <v>1.1034581709286841</v>
      </c>
      <c r="Y18" s="5">
        <v>4.4663740551834405E-2</v>
      </c>
      <c r="Z18" s="5">
        <v>4.3297213993172203</v>
      </c>
      <c r="AA18" s="5">
        <v>0.12376535244525938</v>
      </c>
      <c r="AB18" t="s">
        <v>87</v>
      </c>
      <c r="AC18" t="s">
        <v>87</v>
      </c>
      <c r="AD18" s="5">
        <v>1.1965801579534927</v>
      </c>
    </row>
    <row r="19" spans="1:30">
      <c r="A19">
        <v>18</v>
      </c>
      <c r="B19">
        <v>18</v>
      </c>
      <c r="C19">
        <v>980007</v>
      </c>
      <c r="D19" s="2">
        <v>41538.836955092593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4.5</v>
      </c>
      <c r="J19">
        <v>29.196999999999999</v>
      </c>
      <c r="K19">
        <v>-1.66</v>
      </c>
      <c r="L19">
        <v>67.59</v>
      </c>
      <c r="M19">
        <f t="shared" si="1"/>
        <v>0</v>
      </c>
      <c r="N19" t="s">
        <v>53</v>
      </c>
      <c r="O19">
        <v>32</v>
      </c>
      <c r="P19">
        <v>475000</v>
      </c>
      <c r="Q19">
        <v>1919</v>
      </c>
      <c r="R19">
        <v>417</v>
      </c>
      <c r="S19">
        <v>113</v>
      </c>
      <c r="T19" s="5">
        <v>6.0389820909706788</v>
      </c>
      <c r="U19" s="5">
        <v>0.31930260161060486</v>
      </c>
      <c r="V19" s="5">
        <v>-90.024757878592325</v>
      </c>
      <c r="W19" s="5">
        <v>2.6823837865369134E-2</v>
      </c>
      <c r="X19" s="5">
        <v>1.2670558952690407</v>
      </c>
      <c r="Y19" s="5">
        <v>8.4539988201401142E-2</v>
      </c>
      <c r="Z19" s="5">
        <v>4.5312040095571628</v>
      </c>
      <c r="AA19" s="5">
        <v>0.1843382583926266</v>
      </c>
      <c r="AB19" t="s">
        <v>87</v>
      </c>
      <c r="AC19" t="s">
        <v>87</v>
      </c>
      <c r="AD19" s="5">
        <v>1.3452426275290068</v>
      </c>
    </row>
    <row r="20" spans="1:30">
      <c r="A20">
        <v>19</v>
      </c>
      <c r="B20">
        <v>19</v>
      </c>
      <c r="C20">
        <v>980007</v>
      </c>
      <c r="D20" s="2">
        <v>41538.859243981482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4.5</v>
      </c>
      <c r="J20">
        <v>29.611999999999998</v>
      </c>
      <c r="K20">
        <v>-1.66</v>
      </c>
      <c r="L20">
        <v>70.863</v>
      </c>
      <c r="M20">
        <f t="shared" si="1"/>
        <v>0</v>
      </c>
      <c r="N20" t="s">
        <v>53</v>
      </c>
      <c r="O20">
        <v>32</v>
      </c>
      <c r="P20">
        <v>362000</v>
      </c>
      <c r="Q20">
        <v>1419</v>
      </c>
      <c r="R20">
        <v>500</v>
      </c>
      <c r="S20">
        <v>92</v>
      </c>
      <c r="T20" s="5">
        <v>8.351599852028972</v>
      </c>
      <c r="U20" s="5">
        <v>0.47949391418261189</v>
      </c>
      <c r="V20" s="5">
        <v>-90.250348014546248</v>
      </c>
      <c r="W20" s="5">
        <v>2.0520248793944849E-2</v>
      </c>
      <c r="X20" s="5">
        <v>0.88974076798083823</v>
      </c>
      <c r="Y20" s="5">
        <v>5.3220443334217722E-2</v>
      </c>
      <c r="Z20" s="5">
        <v>3.6561243572703068</v>
      </c>
      <c r="AA20" s="5">
        <v>0.14691047413439234</v>
      </c>
      <c r="AB20" t="s">
        <v>87</v>
      </c>
      <c r="AC20" t="s">
        <v>87</v>
      </c>
      <c r="AD20" s="5">
        <v>1.7599843751167799</v>
      </c>
    </row>
    <row r="21" spans="1:30">
      <c r="A21">
        <v>20</v>
      </c>
      <c r="B21">
        <v>20</v>
      </c>
      <c r="C21">
        <v>980007</v>
      </c>
      <c r="D21" s="2">
        <v>41538.875779166665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4.5</v>
      </c>
      <c r="J21">
        <v>29.515999999999998</v>
      </c>
      <c r="K21">
        <v>-1.66</v>
      </c>
      <c r="L21">
        <v>74.05</v>
      </c>
      <c r="M21">
        <f t="shared" si="1"/>
        <v>0</v>
      </c>
      <c r="N21" t="s">
        <v>53</v>
      </c>
      <c r="O21">
        <v>32</v>
      </c>
      <c r="P21">
        <v>300000</v>
      </c>
      <c r="Q21">
        <v>1129</v>
      </c>
      <c r="R21">
        <v>423</v>
      </c>
      <c r="S21">
        <v>97</v>
      </c>
      <c r="T21" s="5">
        <v>8.4432390229277612</v>
      </c>
      <c r="U21" s="5">
        <v>0.34741399779001519</v>
      </c>
      <c r="V21" s="5">
        <v>-90.215963075052841</v>
      </c>
      <c r="W21" s="5">
        <v>1.400848007770545E-2</v>
      </c>
      <c r="X21" s="5">
        <v>0.83720946668792295</v>
      </c>
      <c r="Y21" s="5">
        <v>3.5094909715348857E-2</v>
      </c>
      <c r="Z21" s="5">
        <v>3.5035658145448463</v>
      </c>
      <c r="AA21" s="5">
        <v>9.9240559010187107E-2</v>
      </c>
      <c r="AB21" t="s">
        <v>87</v>
      </c>
      <c r="AC21" t="s">
        <v>87</v>
      </c>
      <c r="AD21" s="5">
        <v>1.1776360888520192</v>
      </c>
    </row>
    <row r="22" spans="1:30">
      <c r="A22">
        <v>21</v>
      </c>
      <c r="B22">
        <v>21</v>
      </c>
      <c r="C22">
        <v>980007</v>
      </c>
      <c r="D22" s="2">
        <v>41538.888937268515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4.5</v>
      </c>
      <c r="J22">
        <v>29.292999999999999</v>
      </c>
      <c r="K22">
        <v>-1.66</v>
      </c>
      <c r="L22">
        <v>77.352999999999994</v>
      </c>
      <c r="M22">
        <f t="shared" si="1"/>
        <v>0</v>
      </c>
      <c r="N22" t="s">
        <v>53</v>
      </c>
      <c r="O22">
        <v>32</v>
      </c>
      <c r="P22">
        <v>300000</v>
      </c>
      <c r="Q22">
        <v>1116</v>
      </c>
      <c r="R22">
        <v>429</v>
      </c>
      <c r="S22">
        <v>83</v>
      </c>
      <c r="T22" s="5">
        <v>8.2102817175766596</v>
      </c>
      <c r="U22" s="5">
        <v>0.42467379252430931</v>
      </c>
      <c r="V22" s="5">
        <v>-90.22962832428243</v>
      </c>
      <c r="W22" s="5">
        <v>1.6903074246689388E-2</v>
      </c>
      <c r="X22" s="5">
        <v>0.81278262015239167</v>
      </c>
      <c r="Y22" s="5">
        <v>4.2306378871461985E-2</v>
      </c>
      <c r="Z22" s="5">
        <v>3.4726060403732202</v>
      </c>
      <c r="AA22" s="5">
        <v>0.11679090119876732</v>
      </c>
      <c r="AB22" t="s">
        <v>87</v>
      </c>
      <c r="AC22" t="s">
        <v>87</v>
      </c>
      <c r="AD22" s="5">
        <v>1.4451189741493742</v>
      </c>
    </row>
    <row r="23" spans="1:30">
      <c r="A23">
        <v>22</v>
      </c>
      <c r="B23">
        <v>22</v>
      </c>
      <c r="C23">
        <v>980007</v>
      </c>
      <c r="D23" s="2">
        <v>41538.901942476848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4.5</v>
      </c>
      <c r="J23">
        <v>27.087</v>
      </c>
      <c r="K23">
        <v>-1.66</v>
      </c>
      <c r="L23">
        <v>103.56</v>
      </c>
      <c r="M23">
        <f t="shared" si="1"/>
        <v>0</v>
      </c>
      <c r="N23" t="s">
        <v>53</v>
      </c>
      <c r="O23">
        <v>32</v>
      </c>
      <c r="P23">
        <v>330000</v>
      </c>
      <c r="Q23">
        <v>1221</v>
      </c>
      <c r="R23">
        <v>478</v>
      </c>
      <c r="S23">
        <v>95</v>
      </c>
      <c r="T23" s="5">
        <v>8.2113786844829644</v>
      </c>
      <c r="U23" s="5">
        <v>0.41498532154428303</v>
      </c>
      <c r="V23" s="5">
        <v>-90.254565815550464</v>
      </c>
      <c r="W23" s="5">
        <v>1.5533597719556461E-2</v>
      </c>
      <c r="X23" s="5">
        <v>0.77331195013296727</v>
      </c>
      <c r="Y23" s="5">
        <v>3.8365986627683493E-2</v>
      </c>
      <c r="Z23" s="5">
        <v>3.1335769917993095</v>
      </c>
      <c r="AA23" s="5">
        <v>0.10485366382764109</v>
      </c>
      <c r="AB23" t="s">
        <v>87</v>
      </c>
      <c r="AC23" t="s">
        <v>87</v>
      </c>
      <c r="AD23" s="5">
        <v>1.5069468988517432</v>
      </c>
    </row>
    <row r="24" spans="1:30">
      <c r="A24">
        <v>23</v>
      </c>
      <c r="B24">
        <v>23</v>
      </c>
      <c r="C24">
        <v>980007</v>
      </c>
      <c r="D24" s="2">
        <v>41538.916185185182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4.5</v>
      </c>
      <c r="J24">
        <v>28.596</v>
      </c>
      <c r="K24">
        <v>-1.66</v>
      </c>
      <c r="L24">
        <v>47.622999999999998</v>
      </c>
      <c r="M24">
        <f t="shared" si="1"/>
        <v>0</v>
      </c>
      <c r="N24" t="s">
        <v>53</v>
      </c>
      <c r="O24">
        <v>32</v>
      </c>
      <c r="P24">
        <v>300000</v>
      </c>
      <c r="Q24">
        <v>1097</v>
      </c>
      <c r="R24">
        <v>499</v>
      </c>
      <c r="S24">
        <v>83</v>
      </c>
      <c r="T24" s="5">
        <v>9.0720126361768294</v>
      </c>
      <c r="U24" s="5">
        <v>0.50605846183221082</v>
      </c>
      <c r="V24" s="5">
        <v>-90.242582870863401</v>
      </c>
      <c r="W24" s="5">
        <v>1.7087003627156844E-2</v>
      </c>
      <c r="X24" s="5">
        <v>0.77497011045638609</v>
      </c>
      <c r="Y24" s="5">
        <v>4.2396923332487374E-2</v>
      </c>
      <c r="Z24" s="5">
        <v>3.3666346506167764</v>
      </c>
      <c r="AA24" s="5">
        <v>0.12663892820490905</v>
      </c>
      <c r="AB24" t="s">
        <v>87</v>
      </c>
      <c r="AC24" t="s">
        <v>87</v>
      </c>
      <c r="AD24" s="5">
        <v>1.6706101446062931</v>
      </c>
    </row>
    <row r="25" spans="1:30">
      <c r="A25">
        <v>24</v>
      </c>
      <c r="B25">
        <v>24</v>
      </c>
      <c r="C25">
        <v>980007</v>
      </c>
      <c r="D25" s="2">
        <v>41538.929020254633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4.5</v>
      </c>
      <c r="J25">
        <v>28.663</v>
      </c>
      <c r="K25">
        <v>-1.66</v>
      </c>
      <c r="L25">
        <v>50.942999999999998</v>
      </c>
      <c r="M25">
        <f t="shared" si="1"/>
        <v>0</v>
      </c>
      <c r="N25" t="s">
        <v>53</v>
      </c>
      <c r="O25">
        <v>32</v>
      </c>
      <c r="P25">
        <v>300000</v>
      </c>
      <c r="Q25">
        <v>1072</v>
      </c>
      <c r="R25">
        <v>455</v>
      </c>
      <c r="S25">
        <v>92</v>
      </c>
      <c r="T25" s="5">
        <v>9.3428257298426178</v>
      </c>
      <c r="U25" s="5">
        <v>0.39107573984445948</v>
      </c>
      <c r="V25" s="5">
        <v>-90.237527416011943</v>
      </c>
      <c r="W25" s="5">
        <v>1.3644872668739668E-2</v>
      </c>
      <c r="X25" s="5">
        <v>0.81026652057154425</v>
      </c>
      <c r="Y25" s="5">
        <v>3.350192000601096E-2</v>
      </c>
      <c r="Z25" s="5">
        <v>3.4092270455937554</v>
      </c>
      <c r="AA25" s="5">
        <v>0.10341980818962065</v>
      </c>
      <c r="AB25" t="s">
        <v>87</v>
      </c>
      <c r="AC25" t="s">
        <v>87</v>
      </c>
      <c r="AD25" s="5">
        <v>1.2895028639377863</v>
      </c>
    </row>
    <row r="26" spans="1:30">
      <c r="A26">
        <v>25</v>
      </c>
      <c r="B26">
        <v>25</v>
      </c>
      <c r="C26">
        <v>980007</v>
      </c>
      <c r="D26" s="2">
        <v>41538.941525462964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4.5</v>
      </c>
      <c r="J26">
        <v>28.581</v>
      </c>
      <c r="K26">
        <v>-1.66</v>
      </c>
      <c r="L26">
        <v>54.313000000000002</v>
      </c>
      <c r="M26">
        <f t="shared" si="1"/>
        <v>0</v>
      </c>
      <c r="N26" t="s">
        <v>53</v>
      </c>
      <c r="O26">
        <v>32</v>
      </c>
      <c r="P26">
        <v>386000</v>
      </c>
      <c r="Q26">
        <v>1417</v>
      </c>
      <c r="R26">
        <v>492</v>
      </c>
      <c r="S26">
        <v>117</v>
      </c>
      <c r="T26" s="5">
        <v>8.6475775105440658</v>
      </c>
      <c r="U26" s="5">
        <v>0.36718274281087943</v>
      </c>
      <c r="V26" s="5">
        <v>-90.180960344162358</v>
      </c>
      <c r="W26" s="5">
        <v>1.7599331460148932E-2</v>
      </c>
      <c r="X26" s="5">
        <v>1.0144367764926678</v>
      </c>
      <c r="Y26" s="5">
        <v>4.7419456105759601E-2</v>
      </c>
      <c r="Z26" s="5">
        <v>4.2930553204824733</v>
      </c>
      <c r="AA26" s="5">
        <v>0.13873725699011802</v>
      </c>
      <c r="AB26" t="s">
        <v>87</v>
      </c>
      <c r="AC26" t="s">
        <v>87</v>
      </c>
      <c r="AD26" s="5">
        <v>1.3378704116506634</v>
      </c>
    </row>
    <row r="27" spans="1:30">
      <c r="A27">
        <v>26</v>
      </c>
      <c r="B27">
        <v>26</v>
      </c>
      <c r="C27">
        <v>980007</v>
      </c>
      <c r="D27" s="2">
        <v>41538.958026157408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4.5</v>
      </c>
      <c r="J27">
        <v>28.052</v>
      </c>
      <c r="K27">
        <v>-1.66</v>
      </c>
      <c r="L27">
        <v>57.575000000000003</v>
      </c>
      <c r="M27">
        <f t="shared" si="1"/>
        <v>0</v>
      </c>
      <c r="N27" t="s">
        <v>53</v>
      </c>
      <c r="O27">
        <v>32</v>
      </c>
      <c r="P27">
        <v>463000</v>
      </c>
      <c r="Q27">
        <v>1767</v>
      </c>
      <c r="R27">
        <v>454</v>
      </c>
      <c r="S27">
        <v>134</v>
      </c>
      <c r="T27" s="5">
        <v>6.8458330188180101</v>
      </c>
      <c r="U27" s="5">
        <v>0.31947715483321898</v>
      </c>
      <c r="V27" s="5">
        <v>-90.058265422479408</v>
      </c>
      <c r="W27" s="5">
        <v>2.1956305012679481E-2</v>
      </c>
      <c r="X27" s="5">
        <v>1.1584555584945482</v>
      </c>
      <c r="Y27" s="5">
        <v>6.495758502280348E-2</v>
      </c>
      <c r="Z27" s="5">
        <v>4.3986434538825776</v>
      </c>
      <c r="AA27" s="5">
        <v>0.15537850480676355</v>
      </c>
      <c r="AB27" t="s">
        <v>87</v>
      </c>
      <c r="AC27" t="s">
        <v>87</v>
      </c>
      <c r="AD27" s="5">
        <v>1.3273868228377224</v>
      </c>
    </row>
    <row r="28" spans="1:30">
      <c r="A28">
        <v>27</v>
      </c>
      <c r="B28">
        <v>27</v>
      </c>
      <c r="C28">
        <v>980007</v>
      </c>
      <c r="D28" s="2">
        <v>41538.978648842596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4.5</v>
      </c>
      <c r="J28">
        <v>27.484000000000002</v>
      </c>
      <c r="K28">
        <v>-1.66</v>
      </c>
      <c r="L28">
        <v>60.893000000000001</v>
      </c>
      <c r="M28">
        <f t="shared" si="1"/>
        <v>0</v>
      </c>
      <c r="N28" t="s">
        <v>53</v>
      </c>
      <c r="O28">
        <v>32</v>
      </c>
      <c r="P28">
        <v>550000</v>
      </c>
      <c r="Q28">
        <v>2122</v>
      </c>
      <c r="R28">
        <v>445</v>
      </c>
      <c r="S28">
        <v>159</v>
      </c>
      <c r="T28" s="5">
        <v>5.0986646068262145</v>
      </c>
      <c r="U28" s="5">
        <v>0.28738657931856321</v>
      </c>
      <c r="V28" s="5">
        <v>-90.061851886327148</v>
      </c>
      <c r="W28" s="5">
        <v>2.7012072988271279E-2</v>
      </c>
      <c r="X28" s="5">
        <v>1.1589768684562789</v>
      </c>
      <c r="Y28" s="5">
        <v>7.9822685737289831E-2</v>
      </c>
      <c r="Z28" s="5">
        <v>4.3949416441576208</v>
      </c>
      <c r="AA28" s="5">
        <v>0.14886349355068734</v>
      </c>
      <c r="AB28" t="s">
        <v>87</v>
      </c>
      <c r="AC28" t="s">
        <v>87</v>
      </c>
      <c r="AD28" s="5">
        <v>1.3954469851696933</v>
      </c>
    </row>
    <row r="29" spans="1:30">
      <c r="A29">
        <v>28</v>
      </c>
      <c r="B29">
        <v>28</v>
      </c>
      <c r="C29">
        <v>980007</v>
      </c>
      <c r="D29" s="2">
        <v>41539.00330798611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4.5</v>
      </c>
      <c r="J29">
        <v>27.547999999999998</v>
      </c>
      <c r="K29">
        <v>-1.66</v>
      </c>
      <c r="L29">
        <v>64.13</v>
      </c>
      <c r="M29">
        <f t="shared" si="1"/>
        <v>0</v>
      </c>
      <c r="N29" t="s">
        <v>53</v>
      </c>
      <c r="O29">
        <v>32</v>
      </c>
      <c r="P29">
        <v>500000</v>
      </c>
      <c r="Q29">
        <v>1927</v>
      </c>
      <c r="R29">
        <v>452</v>
      </c>
      <c r="S29">
        <v>140</v>
      </c>
      <c r="T29" s="5">
        <v>6.0241928020451567</v>
      </c>
      <c r="U29" s="5">
        <v>0.28171805054708177</v>
      </c>
      <c r="V29" s="5">
        <v>-90.048007303042041</v>
      </c>
      <c r="W29" s="5">
        <v>2.1852412461552357E-2</v>
      </c>
      <c r="X29" s="5">
        <v>1.1333631459749278</v>
      </c>
      <c r="Y29" s="5">
        <v>6.3096504919059437E-2</v>
      </c>
      <c r="Z29" s="5">
        <v>4.2091631965162453</v>
      </c>
      <c r="AA29" s="5">
        <v>0.13556059731335074</v>
      </c>
      <c r="AB29" t="s">
        <v>87</v>
      </c>
      <c r="AC29" t="s">
        <v>87</v>
      </c>
      <c r="AD29" s="5">
        <v>1.2778722656470956</v>
      </c>
    </row>
    <row r="30" spans="1:30">
      <c r="A30">
        <v>29</v>
      </c>
      <c r="B30">
        <v>29</v>
      </c>
      <c r="C30">
        <v>980007</v>
      </c>
      <c r="D30" s="2">
        <v>41539.025725231484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4.5</v>
      </c>
      <c r="J30">
        <v>27.747</v>
      </c>
      <c r="K30">
        <v>-1.66</v>
      </c>
      <c r="L30">
        <v>67.59</v>
      </c>
      <c r="M30">
        <f t="shared" si="1"/>
        <v>0</v>
      </c>
      <c r="N30" t="s">
        <v>53</v>
      </c>
      <c r="O30">
        <v>32</v>
      </c>
      <c r="P30">
        <v>475000</v>
      </c>
      <c r="Q30">
        <v>1824</v>
      </c>
      <c r="R30">
        <v>505</v>
      </c>
      <c r="S30">
        <v>117</v>
      </c>
      <c r="T30" s="5">
        <v>9.1983762395140243</v>
      </c>
      <c r="U30" s="5">
        <v>0.46261433214078801</v>
      </c>
      <c r="V30" s="5">
        <v>-89.997102417529788</v>
      </c>
      <c r="W30" s="5">
        <v>2.4945985133567602E-2</v>
      </c>
      <c r="X30" s="5">
        <v>1.2496579527191527</v>
      </c>
      <c r="Y30" s="5">
        <v>7.5123115614004338E-2</v>
      </c>
      <c r="Z30" s="5">
        <v>4.4237886810787916</v>
      </c>
      <c r="AA30" s="5">
        <v>0.2368948604731031</v>
      </c>
      <c r="AB30" t="s">
        <v>87</v>
      </c>
      <c r="AC30" t="s">
        <v>87</v>
      </c>
      <c r="AD30" s="5">
        <v>1.7804685499708952</v>
      </c>
    </row>
    <row r="31" spans="1:30">
      <c r="A31">
        <v>30</v>
      </c>
      <c r="B31">
        <v>30</v>
      </c>
      <c r="C31">
        <v>980007</v>
      </c>
      <c r="D31" s="2">
        <v>41539.04692453704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4.5</v>
      </c>
      <c r="J31">
        <v>28.161999999999999</v>
      </c>
      <c r="K31">
        <v>-1.66</v>
      </c>
      <c r="L31">
        <v>70.863</v>
      </c>
      <c r="M31">
        <f t="shared" si="1"/>
        <v>0</v>
      </c>
      <c r="N31" t="s">
        <v>53</v>
      </c>
      <c r="O31">
        <v>32</v>
      </c>
      <c r="P31">
        <v>362000</v>
      </c>
      <c r="Q31">
        <v>1390</v>
      </c>
      <c r="R31">
        <v>571</v>
      </c>
      <c r="S31">
        <v>109</v>
      </c>
      <c r="T31" s="5">
        <v>10.989474910308843</v>
      </c>
      <c r="U31" s="5">
        <v>0.40736248350349463</v>
      </c>
      <c r="V31" s="5">
        <v>-90.180065878881493</v>
      </c>
      <c r="W31" s="5">
        <v>1.4407917773332751E-2</v>
      </c>
      <c r="X31" s="5">
        <v>0.96770163359082106</v>
      </c>
      <c r="Y31" s="5">
        <v>3.7272590516303362E-2</v>
      </c>
      <c r="Z31" s="5">
        <v>3.9746113547134336</v>
      </c>
      <c r="AA31" s="5">
        <v>0.13202500885968654</v>
      </c>
      <c r="AB31" t="s">
        <v>87</v>
      </c>
      <c r="AC31" t="s">
        <v>87</v>
      </c>
      <c r="AD31" s="5">
        <v>1.3594703327192894</v>
      </c>
    </row>
    <row r="32" spans="1:30">
      <c r="A32">
        <v>31</v>
      </c>
      <c r="B32">
        <v>31</v>
      </c>
      <c r="C32">
        <v>980007</v>
      </c>
      <c r="D32" s="2">
        <v>41539.063108680559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4.5</v>
      </c>
      <c r="J32">
        <v>28.065999999999999</v>
      </c>
      <c r="K32">
        <v>-1.66</v>
      </c>
      <c r="L32">
        <v>74.05</v>
      </c>
      <c r="M32">
        <f t="shared" si="1"/>
        <v>0</v>
      </c>
      <c r="N32" t="s">
        <v>53</v>
      </c>
      <c r="O32">
        <v>32</v>
      </c>
      <c r="P32">
        <v>300000</v>
      </c>
      <c r="Q32">
        <v>1155</v>
      </c>
      <c r="R32">
        <v>460</v>
      </c>
      <c r="S32">
        <v>85</v>
      </c>
      <c r="T32" s="5">
        <v>9.8607678420722529</v>
      </c>
      <c r="U32" s="5">
        <v>0.49723793394385485</v>
      </c>
      <c r="V32" s="5">
        <v>-90.249631859246691</v>
      </c>
      <c r="W32" s="5">
        <v>1.7331334355803148E-2</v>
      </c>
      <c r="X32" s="5">
        <v>0.86327081034360065</v>
      </c>
      <c r="Y32" s="5">
        <v>4.3513896105589728E-2</v>
      </c>
      <c r="Z32" s="5">
        <v>3.4772067997046099</v>
      </c>
      <c r="AA32" s="5">
        <v>0.13829041340742346</v>
      </c>
      <c r="AB32" t="s">
        <v>87</v>
      </c>
      <c r="AC32" t="s">
        <v>87</v>
      </c>
      <c r="AD32" s="5">
        <v>1.5961155508943274</v>
      </c>
    </row>
    <row r="33" spans="1:30">
      <c r="A33">
        <v>32</v>
      </c>
      <c r="B33">
        <v>32</v>
      </c>
      <c r="C33">
        <v>980007</v>
      </c>
      <c r="D33" s="2">
        <v>41539.07656666667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4.5</v>
      </c>
      <c r="J33">
        <v>27.843</v>
      </c>
      <c r="K33">
        <v>-1.66</v>
      </c>
      <c r="L33">
        <v>77.352999999999994</v>
      </c>
      <c r="M33">
        <f t="shared" si="1"/>
        <v>0</v>
      </c>
      <c r="N33" t="s">
        <v>53</v>
      </c>
      <c r="O33">
        <v>32</v>
      </c>
      <c r="P33">
        <v>300000</v>
      </c>
      <c r="Q33">
        <v>1154</v>
      </c>
      <c r="R33">
        <v>504</v>
      </c>
      <c r="S33">
        <v>86</v>
      </c>
      <c r="T33" s="5">
        <v>9.9756396097031299</v>
      </c>
      <c r="U33" s="5">
        <v>0.49869229019703237</v>
      </c>
      <c r="V33" s="5">
        <v>-90.243071093701303</v>
      </c>
      <c r="W33" s="5">
        <v>1.5825122761090743E-2</v>
      </c>
      <c r="X33" s="5">
        <v>0.80111112827646891</v>
      </c>
      <c r="Y33" s="5">
        <v>3.936668070621295E-2</v>
      </c>
      <c r="Z33" s="5">
        <v>3.4446529974341784</v>
      </c>
      <c r="AA33" s="5">
        <v>0.12667955177905754</v>
      </c>
      <c r="AB33" t="s">
        <v>87</v>
      </c>
      <c r="AC33" t="s">
        <v>87</v>
      </c>
      <c r="AD33" s="5">
        <v>1.5926008230408781</v>
      </c>
    </row>
    <row r="34" spans="1:30">
      <c r="A34">
        <v>33</v>
      </c>
      <c r="B34">
        <v>33</v>
      </c>
      <c r="C34">
        <v>980007</v>
      </c>
      <c r="D34" s="2">
        <v>41539.090026157406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0" si="2" xml:space="preserve">   4.5</f>
        <v>4.5</v>
      </c>
      <c r="J34">
        <v>25.638000000000002</v>
      </c>
      <c r="K34">
        <v>-1.66</v>
      </c>
      <c r="L34">
        <v>103.56</v>
      </c>
      <c r="M34">
        <f t="shared" ref="M34:M50" si="3" xml:space="preserve">   0</f>
        <v>0</v>
      </c>
      <c r="N34" t="s">
        <v>53</v>
      </c>
      <c r="O34">
        <v>32</v>
      </c>
      <c r="P34">
        <v>330000</v>
      </c>
      <c r="Q34">
        <v>1269</v>
      </c>
      <c r="R34">
        <v>531</v>
      </c>
      <c r="S34">
        <v>105</v>
      </c>
      <c r="T34" s="5">
        <v>9.2357825883574538</v>
      </c>
      <c r="U34" s="5">
        <v>0.40597354620801962</v>
      </c>
      <c r="V34" s="5">
        <v>-90.249985530582393</v>
      </c>
      <c r="W34" s="5">
        <v>1.3006313920142478E-2</v>
      </c>
      <c r="X34" s="5">
        <v>0.74799061280899071</v>
      </c>
      <c r="Y34" s="5">
        <v>3.1496060545283935E-2</v>
      </c>
      <c r="Z34" s="5">
        <v>3.0404994882033423</v>
      </c>
      <c r="AA34" s="5">
        <v>9.5146501237408906E-2</v>
      </c>
      <c r="AB34" t="s">
        <v>87</v>
      </c>
      <c r="AC34" t="s">
        <v>87</v>
      </c>
      <c r="AD34" s="5">
        <v>1.4295686265611396</v>
      </c>
    </row>
    <row r="35" spans="1:30">
      <c r="A35">
        <v>34</v>
      </c>
      <c r="B35">
        <v>34</v>
      </c>
      <c r="C35">
        <v>980007</v>
      </c>
      <c r="D35" s="2">
        <v>41539.104826620372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4.5</v>
      </c>
      <c r="J35">
        <v>27.995999999999999</v>
      </c>
      <c r="K35">
        <v>-1.66</v>
      </c>
      <c r="L35">
        <v>47.622999999999998</v>
      </c>
      <c r="M35">
        <f t="shared" si="3"/>
        <v>0</v>
      </c>
      <c r="N35" t="s">
        <v>53</v>
      </c>
      <c r="O35">
        <v>32</v>
      </c>
      <c r="P35">
        <v>300000</v>
      </c>
      <c r="Q35">
        <v>1151</v>
      </c>
      <c r="R35">
        <v>513</v>
      </c>
      <c r="S35">
        <v>89</v>
      </c>
      <c r="T35" s="5">
        <v>10.592797563964014</v>
      </c>
      <c r="U35" s="5">
        <v>0.4320605985068483</v>
      </c>
      <c r="V35" s="5">
        <v>-90.22047779650616</v>
      </c>
      <c r="W35" s="5">
        <v>1.2846886146049832E-2</v>
      </c>
      <c r="X35" s="5">
        <v>0.79367607103193027</v>
      </c>
      <c r="Y35" s="5">
        <v>3.1399321884068757E-2</v>
      </c>
      <c r="Z35" s="5">
        <v>3.3789956972167077</v>
      </c>
      <c r="AA35" s="5">
        <v>0.10672187580010822</v>
      </c>
      <c r="AB35" t="s">
        <v>87</v>
      </c>
      <c r="AC35" t="s">
        <v>87</v>
      </c>
      <c r="AD35" s="5">
        <v>1.3637330094455165</v>
      </c>
    </row>
    <row r="36" spans="1:30">
      <c r="A36">
        <v>35</v>
      </c>
      <c r="B36">
        <v>35</v>
      </c>
      <c r="C36">
        <v>980007</v>
      </c>
      <c r="D36" s="2">
        <v>41539.118299421294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4.5</v>
      </c>
      <c r="J36">
        <v>28.062999999999999</v>
      </c>
      <c r="K36">
        <v>-1.66</v>
      </c>
      <c r="L36">
        <v>50.942999999999998</v>
      </c>
      <c r="M36">
        <f t="shared" si="3"/>
        <v>0</v>
      </c>
      <c r="N36" t="s">
        <v>53</v>
      </c>
      <c r="O36">
        <v>32</v>
      </c>
      <c r="P36">
        <v>300000</v>
      </c>
      <c r="Q36">
        <v>1154</v>
      </c>
      <c r="R36">
        <v>514</v>
      </c>
      <c r="S36">
        <v>98</v>
      </c>
      <c r="T36" s="5">
        <v>9.9730123721893538</v>
      </c>
      <c r="U36" s="5">
        <v>0.37475251272866972</v>
      </c>
      <c r="V36" s="5">
        <v>-90.26355032378369</v>
      </c>
      <c r="W36" s="5">
        <v>1.1842862229118265E-2</v>
      </c>
      <c r="X36" s="5">
        <v>0.78919156186226547</v>
      </c>
      <c r="Y36" s="5">
        <v>2.9035237165360352E-2</v>
      </c>
      <c r="Z36" s="5">
        <v>3.4241090228603852</v>
      </c>
      <c r="AA36" s="5">
        <v>9.4488324002307569E-2</v>
      </c>
      <c r="AB36" t="s">
        <v>87</v>
      </c>
      <c r="AC36" t="s">
        <v>87</v>
      </c>
      <c r="AD36" s="5">
        <v>1.2062164005150739</v>
      </c>
    </row>
    <row r="37" spans="1:30">
      <c r="A37">
        <v>36</v>
      </c>
      <c r="B37">
        <v>36</v>
      </c>
      <c r="C37">
        <v>980007</v>
      </c>
      <c r="D37" s="2">
        <v>41539.131749189815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4.5</v>
      </c>
      <c r="J37">
        <v>27.981000000000002</v>
      </c>
      <c r="K37">
        <v>-1.66</v>
      </c>
      <c r="L37">
        <v>54.313000000000002</v>
      </c>
      <c r="M37">
        <f t="shared" si="3"/>
        <v>0</v>
      </c>
      <c r="N37" t="s">
        <v>53</v>
      </c>
      <c r="O37">
        <v>32</v>
      </c>
      <c r="P37">
        <v>386000</v>
      </c>
      <c r="Q37">
        <v>1485</v>
      </c>
      <c r="R37">
        <v>483</v>
      </c>
      <c r="S37">
        <v>107</v>
      </c>
      <c r="T37" s="5">
        <v>10.060546651646241</v>
      </c>
      <c r="U37" s="5">
        <v>0.40722503706174978</v>
      </c>
      <c r="V37" s="5">
        <v>-90.110852999204823</v>
      </c>
      <c r="W37" s="5">
        <v>1.9613054872783121E-2</v>
      </c>
      <c r="X37" s="5">
        <v>1.2118537684854065</v>
      </c>
      <c r="Y37" s="5">
        <v>5.8828557992741747E-2</v>
      </c>
      <c r="Z37" s="5">
        <v>4.520757519521756</v>
      </c>
      <c r="AA37" s="5">
        <v>0.19911306154295316</v>
      </c>
      <c r="AB37" t="s">
        <v>87</v>
      </c>
      <c r="AC37" t="s">
        <v>87</v>
      </c>
      <c r="AD37" s="5">
        <v>1.3825984386650705</v>
      </c>
    </row>
    <row r="38" spans="1:30">
      <c r="A38">
        <v>37</v>
      </c>
      <c r="B38">
        <v>37</v>
      </c>
      <c r="C38">
        <v>980007</v>
      </c>
      <c r="D38" s="2">
        <v>41539.149042476849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4.5</v>
      </c>
      <c r="J38">
        <v>27.452000000000002</v>
      </c>
      <c r="K38">
        <v>-1.66</v>
      </c>
      <c r="L38">
        <v>57.575000000000003</v>
      </c>
      <c r="M38">
        <f t="shared" si="3"/>
        <v>0</v>
      </c>
      <c r="N38" t="s">
        <v>53</v>
      </c>
      <c r="O38">
        <v>32</v>
      </c>
      <c r="P38">
        <v>463000</v>
      </c>
      <c r="Q38">
        <v>1768</v>
      </c>
      <c r="R38">
        <v>482</v>
      </c>
      <c r="S38">
        <v>144</v>
      </c>
      <c r="T38" s="5">
        <v>8.0828916279170446</v>
      </c>
      <c r="U38" s="5">
        <v>0.30000366997222133</v>
      </c>
      <c r="V38" s="5">
        <v>-90.064769548024032</v>
      </c>
      <c r="W38" s="5">
        <v>1.7522039778007283E-2</v>
      </c>
      <c r="X38" s="5">
        <v>1.1584901973076327</v>
      </c>
      <c r="Y38" s="5">
        <v>5.0746270228224248E-2</v>
      </c>
      <c r="Z38" s="5">
        <v>4.3878082403860246</v>
      </c>
      <c r="AA38" s="5">
        <v>0.1419534121832417</v>
      </c>
      <c r="AB38" t="s">
        <v>87</v>
      </c>
      <c r="AC38" t="s">
        <v>87</v>
      </c>
      <c r="AD38" s="5">
        <v>1.2025068897436126</v>
      </c>
    </row>
    <row r="39" spans="1:30">
      <c r="A39">
        <v>38</v>
      </c>
      <c r="B39">
        <v>38</v>
      </c>
      <c r="C39">
        <v>980007</v>
      </c>
      <c r="D39" s="2">
        <v>41539.169590046295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4.5</v>
      </c>
      <c r="J39">
        <v>26.884</v>
      </c>
      <c r="K39">
        <v>-1.66</v>
      </c>
      <c r="L39">
        <v>60.893000000000001</v>
      </c>
      <c r="M39">
        <f t="shared" si="3"/>
        <v>0</v>
      </c>
      <c r="N39" t="s">
        <v>53</v>
      </c>
      <c r="O39">
        <v>32</v>
      </c>
      <c r="P39">
        <v>550000</v>
      </c>
      <c r="Q39">
        <v>2089</v>
      </c>
      <c r="R39">
        <v>459</v>
      </c>
      <c r="S39">
        <v>168</v>
      </c>
      <c r="T39" s="5">
        <v>5.2290056636298727</v>
      </c>
      <c r="U39" s="5">
        <v>0.24275484175068224</v>
      </c>
      <c r="V39" s="5">
        <v>-89.981543634804567</v>
      </c>
      <c r="W39" s="5">
        <v>2.1850595096081997E-2</v>
      </c>
      <c r="X39" s="5">
        <v>1.1413633791444577</v>
      </c>
      <c r="Y39" s="5">
        <v>6.4132741947484403E-2</v>
      </c>
      <c r="Z39" s="5">
        <v>4.241144262424462</v>
      </c>
      <c r="AA39" s="5">
        <v>0.12093588940217136</v>
      </c>
      <c r="AB39" t="s">
        <v>87</v>
      </c>
      <c r="AC39" t="s">
        <v>87</v>
      </c>
      <c r="AD39" s="5">
        <v>1.1857809105233037</v>
      </c>
    </row>
    <row r="40" spans="1:30">
      <c r="A40">
        <v>39</v>
      </c>
      <c r="B40">
        <v>39</v>
      </c>
      <c r="C40">
        <v>980007</v>
      </c>
      <c r="D40" s="2">
        <v>41539.193930555557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4.5</v>
      </c>
      <c r="J40">
        <v>26.948</v>
      </c>
      <c r="K40">
        <v>-1.66</v>
      </c>
      <c r="L40">
        <v>64.13</v>
      </c>
      <c r="M40">
        <f t="shared" si="3"/>
        <v>0</v>
      </c>
      <c r="N40" t="s">
        <v>53</v>
      </c>
      <c r="O40">
        <v>32</v>
      </c>
      <c r="P40">
        <v>500000</v>
      </c>
      <c r="Q40">
        <v>1897</v>
      </c>
      <c r="R40">
        <v>391</v>
      </c>
      <c r="S40">
        <v>140</v>
      </c>
      <c r="T40" s="5">
        <v>5.3412517729956051</v>
      </c>
      <c r="U40" s="5">
        <v>0.26306466530036443</v>
      </c>
      <c r="V40" s="5">
        <v>-90.070389272073768</v>
      </c>
      <c r="W40" s="5">
        <v>2.3788074146842291E-2</v>
      </c>
      <c r="X40" s="5">
        <v>1.1697194593050337</v>
      </c>
      <c r="Y40" s="5">
        <v>7.0716247437878035E-2</v>
      </c>
      <c r="Z40" s="5">
        <v>4.2910404566217117</v>
      </c>
      <c r="AA40" s="5">
        <v>0.13716424024384305</v>
      </c>
      <c r="AB40" t="s">
        <v>87</v>
      </c>
      <c r="AC40" t="s">
        <v>87</v>
      </c>
      <c r="AD40" s="5">
        <v>1.213763931055855</v>
      </c>
    </row>
    <row r="41" spans="1:30">
      <c r="A41">
        <v>40</v>
      </c>
      <c r="B41">
        <v>40</v>
      </c>
      <c r="C41">
        <v>980007</v>
      </c>
      <c r="D41" s="2">
        <v>41539.216004861111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4.5</v>
      </c>
      <c r="J41">
        <v>27.146999999999998</v>
      </c>
      <c r="K41">
        <v>-1.66</v>
      </c>
      <c r="L41">
        <v>67.59</v>
      </c>
      <c r="M41">
        <f t="shared" si="3"/>
        <v>0</v>
      </c>
      <c r="N41" t="s">
        <v>53</v>
      </c>
      <c r="O41">
        <v>32</v>
      </c>
      <c r="P41">
        <v>475000</v>
      </c>
      <c r="Q41">
        <v>1806</v>
      </c>
      <c r="R41">
        <v>443</v>
      </c>
      <c r="S41">
        <v>116</v>
      </c>
      <c r="T41" s="5">
        <v>7.9630935551321427</v>
      </c>
      <c r="U41" s="5">
        <v>0.39583527289760889</v>
      </c>
      <c r="V41" s="5">
        <v>-90.074144299873566</v>
      </c>
      <c r="W41" s="5">
        <v>2.657984504406017E-2</v>
      </c>
      <c r="X41" s="5">
        <v>1.3815378007355603</v>
      </c>
      <c r="Y41" s="5">
        <v>9.1927070840433861E-2</v>
      </c>
      <c r="Z41" s="5">
        <v>4.9387888596512051</v>
      </c>
      <c r="AA41" s="5">
        <v>0.26305003997998516</v>
      </c>
      <c r="AB41" t="s">
        <v>87</v>
      </c>
      <c r="AC41" t="s">
        <v>87</v>
      </c>
      <c r="AD41" s="5">
        <v>1.4852770189589877</v>
      </c>
    </row>
    <row r="42" spans="1:30">
      <c r="A42">
        <v>41</v>
      </c>
      <c r="B42">
        <v>41</v>
      </c>
      <c r="C42">
        <v>980007</v>
      </c>
      <c r="D42" s="2">
        <v>41539.236993634258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4.5</v>
      </c>
      <c r="J42">
        <v>27.562000000000001</v>
      </c>
      <c r="K42">
        <v>-1.66</v>
      </c>
      <c r="L42">
        <v>70.863</v>
      </c>
      <c r="M42">
        <f t="shared" si="3"/>
        <v>0</v>
      </c>
      <c r="N42" t="s">
        <v>53</v>
      </c>
      <c r="O42">
        <v>32</v>
      </c>
      <c r="P42">
        <v>362000</v>
      </c>
      <c r="Q42">
        <v>1373</v>
      </c>
      <c r="R42">
        <v>455</v>
      </c>
      <c r="S42">
        <v>106</v>
      </c>
      <c r="T42" s="5">
        <v>9.4213311148507817</v>
      </c>
      <c r="U42" s="5">
        <v>0.30081406001275951</v>
      </c>
      <c r="V42" s="5">
        <v>-90.162434092004673</v>
      </c>
      <c r="W42" s="5">
        <v>1.3553736229876741E-2</v>
      </c>
      <c r="X42" s="5">
        <v>1.0436336215607696</v>
      </c>
      <c r="Y42" s="5">
        <v>3.6452665769464224E-2</v>
      </c>
      <c r="Z42" s="5">
        <v>4.1162668270469158</v>
      </c>
      <c r="AA42" s="5">
        <v>0.11462805879831181</v>
      </c>
      <c r="AB42" t="s">
        <v>87</v>
      </c>
      <c r="AC42" t="s">
        <v>87</v>
      </c>
      <c r="AD42" s="5">
        <v>1.0452669073993524</v>
      </c>
    </row>
    <row r="43" spans="1:30">
      <c r="A43">
        <v>42</v>
      </c>
      <c r="B43">
        <v>42</v>
      </c>
      <c r="C43">
        <v>980007</v>
      </c>
      <c r="D43" s="2">
        <v>41539.25298449074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4.5</v>
      </c>
      <c r="J43">
        <v>27.466000000000001</v>
      </c>
      <c r="K43">
        <v>-1.66</v>
      </c>
      <c r="L43">
        <v>74.05</v>
      </c>
      <c r="M43">
        <f t="shared" si="3"/>
        <v>0</v>
      </c>
      <c r="N43" t="s">
        <v>53</v>
      </c>
      <c r="O43">
        <v>32</v>
      </c>
      <c r="P43">
        <v>300000</v>
      </c>
      <c r="Q43">
        <v>1136</v>
      </c>
      <c r="R43">
        <v>470</v>
      </c>
      <c r="S43">
        <v>92</v>
      </c>
      <c r="T43" s="5">
        <v>10.13076123559116</v>
      </c>
      <c r="U43" s="5">
        <v>0.4109491598328634</v>
      </c>
      <c r="V43" s="5">
        <v>-90.24298377493264</v>
      </c>
      <c r="W43" s="5">
        <v>1.3569740175202082E-2</v>
      </c>
      <c r="X43" s="5">
        <v>0.84156004059983802</v>
      </c>
      <c r="Y43" s="5">
        <v>3.3732673649866894E-2</v>
      </c>
      <c r="Z43" s="5">
        <v>3.4362626559765013</v>
      </c>
      <c r="AA43" s="5">
        <v>0.1098961521948644</v>
      </c>
      <c r="AB43" t="s">
        <v>87</v>
      </c>
      <c r="AC43" t="s">
        <v>87</v>
      </c>
      <c r="AD43" s="5">
        <v>1.3115679384823353</v>
      </c>
    </row>
    <row r="44" spans="1:30">
      <c r="A44">
        <v>43</v>
      </c>
      <c r="B44">
        <v>43</v>
      </c>
      <c r="C44">
        <v>980007</v>
      </c>
      <c r="D44" s="2">
        <v>41539.266221180558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4.5</v>
      </c>
      <c r="J44">
        <v>27.242999999999999</v>
      </c>
      <c r="K44">
        <v>-1.66</v>
      </c>
      <c r="L44">
        <v>77.352999999999994</v>
      </c>
      <c r="M44">
        <f t="shared" si="3"/>
        <v>0</v>
      </c>
      <c r="N44" t="s">
        <v>53</v>
      </c>
      <c r="O44">
        <v>32</v>
      </c>
      <c r="P44">
        <v>300000</v>
      </c>
      <c r="Q44">
        <v>1141</v>
      </c>
      <c r="R44">
        <v>525</v>
      </c>
      <c r="S44">
        <v>92</v>
      </c>
      <c r="T44" s="5">
        <v>10.244244688098734</v>
      </c>
      <c r="U44" s="5">
        <v>0.40152452029037949</v>
      </c>
      <c r="V44" s="5">
        <v>-90.24876198048652</v>
      </c>
      <c r="W44" s="5">
        <v>1.1538561054341661E-2</v>
      </c>
      <c r="X44" s="5">
        <v>0.74483487578333762</v>
      </c>
      <c r="Y44" s="5">
        <v>2.781089568565381E-2</v>
      </c>
      <c r="Z44" s="5">
        <v>3.1244665244526679</v>
      </c>
      <c r="AA44" s="5">
        <v>9.1832798197568982E-2</v>
      </c>
      <c r="AB44" t="s">
        <v>87</v>
      </c>
      <c r="AC44" t="s">
        <v>87</v>
      </c>
      <c r="AD44" s="5">
        <v>1.2984390002793318</v>
      </c>
    </row>
    <row r="45" spans="1:30">
      <c r="A45">
        <v>44</v>
      </c>
      <c r="B45">
        <v>44</v>
      </c>
      <c r="C45">
        <v>980007</v>
      </c>
      <c r="D45" s="2">
        <v>41539.279518518517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4.5</v>
      </c>
      <c r="J45">
        <v>25.038</v>
      </c>
      <c r="K45">
        <v>-1.66</v>
      </c>
      <c r="L45">
        <v>103.56</v>
      </c>
      <c r="M45">
        <f t="shared" si="3"/>
        <v>0</v>
      </c>
      <c r="N45" t="s">
        <v>53</v>
      </c>
      <c r="O45">
        <v>32</v>
      </c>
      <c r="P45">
        <v>330000</v>
      </c>
      <c r="Q45">
        <v>1254</v>
      </c>
      <c r="R45">
        <v>543</v>
      </c>
      <c r="S45">
        <v>75</v>
      </c>
      <c r="T45" s="5">
        <v>9.6040224825216765</v>
      </c>
      <c r="U45" s="5">
        <v>0.5769764634261747</v>
      </c>
      <c r="V45" s="5">
        <v>-90.22888097898354</v>
      </c>
      <c r="W45" s="5">
        <v>1.8229196252018111E-2</v>
      </c>
      <c r="X45" s="5">
        <v>0.77782365974131729</v>
      </c>
      <c r="Y45" s="5">
        <v>4.4658734673152053E-2</v>
      </c>
      <c r="Z45" s="5">
        <v>3.1151862759869227</v>
      </c>
      <c r="AA45" s="5">
        <v>0.1380379749270588</v>
      </c>
      <c r="AB45" t="s">
        <v>87</v>
      </c>
      <c r="AC45" t="s">
        <v>87</v>
      </c>
      <c r="AD45" s="5">
        <v>1.9833876783235038</v>
      </c>
    </row>
    <row r="46" spans="1:30">
      <c r="A46">
        <v>45</v>
      </c>
      <c r="B46">
        <v>45</v>
      </c>
      <c r="C46">
        <v>980007</v>
      </c>
      <c r="D46" s="2">
        <v>41539.294156018521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4.5</v>
      </c>
      <c r="J46">
        <v>28.295000000000002</v>
      </c>
      <c r="K46">
        <v>-1.66</v>
      </c>
      <c r="L46">
        <v>47.622999999999998</v>
      </c>
      <c r="M46">
        <f t="shared" si="3"/>
        <v>0</v>
      </c>
      <c r="N46" t="s">
        <v>53</v>
      </c>
      <c r="O46">
        <v>32</v>
      </c>
      <c r="P46">
        <v>300000</v>
      </c>
      <c r="Q46">
        <v>1142</v>
      </c>
      <c r="R46">
        <v>490</v>
      </c>
      <c r="S46">
        <v>85</v>
      </c>
      <c r="T46" s="5">
        <v>10.349433912181347</v>
      </c>
      <c r="U46" s="5">
        <v>0.46380997178391747</v>
      </c>
      <c r="V46" s="5">
        <v>-90.244134814566976</v>
      </c>
      <c r="W46" s="5">
        <v>1.4512046916035089E-2</v>
      </c>
      <c r="X46" s="5">
        <v>0.81898383748040593</v>
      </c>
      <c r="Y46" s="5">
        <v>3.5682216352797537E-2</v>
      </c>
      <c r="Z46" s="5">
        <v>3.2979105782381453</v>
      </c>
      <c r="AA46" s="5">
        <v>0.11794565250394429</v>
      </c>
      <c r="AB46" t="s">
        <v>87</v>
      </c>
      <c r="AC46" t="s">
        <v>87</v>
      </c>
      <c r="AD46" s="5">
        <v>1.4793951283505491</v>
      </c>
    </row>
    <row r="47" spans="1:30">
      <c r="A47">
        <v>46</v>
      </c>
      <c r="B47">
        <v>46</v>
      </c>
      <c r="C47">
        <v>980007</v>
      </c>
      <c r="D47" s="2">
        <v>41539.307515277775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4.5</v>
      </c>
      <c r="J47">
        <v>28.363</v>
      </c>
      <c r="K47">
        <v>-1.66</v>
      </c>
      <c r="L47">
        <v>50.942999999999998</v>
      </c>
      <c r="M47">
        <f t="shared" si="3"/>
        <v>0</v>
      </c>
      <c r="N47" t="s">
        <v>53</v>
      </c>
      <c r="O47">
        <v>32</v>
      </c>
      <c r="P47">
        <v>300000</v>
      </c>
      <c r="Q47">
        <v>1139</v>
      </c>
      <c r="R47">
        <v>481</v>
      </c>
      <c r="S47">
        <v>90</v>
      </c>
      <c r="T47" s="5">
        <v>10.244200039265515</v>
      </c>
      <c r="U47" s="5">
        <v>0.44279838232794577</v>
      </c>
      <c r="V47" s="5">
        <v>-90.25079368688732</v>
      </c>
      <c r="W47" s="5">
        <v>1.3689841291011848E-2</v>
      </c>
      <c r="X47" s="5">
        <v>0.80066043384669461</v>
      </c>
      <c r="Y47" s="5">
        <v>3.3320850499053319E-2</v>
      </c>
      <c r="Z47" s="5">
        <v>3.3370267715871798</v>
      </c>
      <c r="AA47" s="5">
        <v>0.11051361470559684</v>
      </c>
      <c r="AB47" t="s">
        <v>87</v>
      </c>
      <c r="AC47" t="s">
        <v>87</v>
      </c>
      <c r="AD47" s="5">
        <v>1.4149673063075345</v>
      </c>
    </row>
    <row r="48" spans="1:30">
      <c r="A48">
        <v>47</v>
      </c>
      <c r="B48">
        <v>47</v>
      </c>
      <c r="C48">
        <v>980007</v>
      </c>
      <c r="D48" s="2">
        <v>41539.320783333336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4.5</v>
      </c>
      <c r="J48">
        <v>28.280999999999999</v>
      </c>
      <c r="K48">
        <v>-1.66</v>
      </c>
      <c r="L48">
        <v>54.313000000000002</v>
      </c>
      <c r="M48">
        <f t="shared" si="3"/>
        <v>0</v>
      </c>
      <c r="N48" t="s">
        <v>53</v>
      </c>
      <c r="O48">
        <v>32</v>
      </c>
      <c r="P48">
        <v>386000</v>
      </c>
      <c r="Q48">
        <v>1463</v>
      </c>
      <c r="R48">
        <v>493</v>
      </c>
      <c r="S48">
        <v>116</v>
      </c>
      <c r="T48" s="5">
        <v>8.9566511371760686</v>
      </c>
      <c r="U48" s="5">
        <v>0.36561423620077932</v>
      </c>
      <c r="V48" s="5">
        <v>-90.155512322179391</v>
      </c>
      <c r="W48" s="5">
        <v>1.7515562193164639E-2</v>
      </c>
      <c r="X48" s="5">
        <v>1.0526943216573272</v>
      </c>
      <c r="Y48" s="5">
        <v>4.7783962091853503E-2</v>
      </c>
      <c r="Z48" s="5">
        <v>4.4577931965199289</v>
      </c>
      <c r="AA48" s="5">
        <v>0.14528502493413628</v>
      </c>
      <c r="AB48" t="s">
        <v>87</v>
      </c>
      <c r="AC48" t="s">
        <v>87</v>
      </c>
      <c r="AD48" s="5">
        <v>1.305428901518876</v>
      </c>
    </row>
    <row r="49" spans="1:30">
      <c r="A49">
        <v>48</v>
      </c>
      <c r="B49">
        <v>48</v>
      </c>
      <c r="C49">
        <v>980007</v>
      </c>
      <c r="D49" s="2">
        <v>41539.337803703704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4.5</v>
      </c>
      <c r="J49">
        <v>27.751999999999999</v>
      </c>
      <c r="K49">
        <v>-1.66</v>
      </c>
      <c r="L49">
        <v>57.575000000000003</v>
      </c>
      <c r="M49">
        <f t="shared" si="3"/>
        <v>0</v>
      </c>
      <c r="N49" t="s">
        <v>53</v>
      </c>
      <c r="O49">
        <v>32</v>
      </c>
      <c r="P49">
        <v>463000</v>
      </c>
      <c r="Q49">
        <v>1753</v>
      </c>
      <c r="R49">
        <v>435</v>
      </c>
      <c r="S49">
        <v>137</v>
      </c>
      <c r="T49" s="5">
        <v>7.7420543275968674</v>
      </c>
      <c r="U49" s="5">
        <v>0.26597586819165159</v>
      </c>
      <c r="V49" s="5">
        <v>-90.017555528899877</v>
      </c>
      <c r="W49" s="5">
        <v>1.7402601980446002E-2</v>
      </c>
      <c r="X49" s="5">
        <v>1.25506494331342</v>
      </c>
      <c r="Y49" s="5">
        <v>5.347637004534319E-2</v>
      </c>
      <c r="Z49" s="5">
        <v>4.4740108976436934</v>
      </c>
      <c r="AA49" s="5">
        <v>0.14632192872679811</v>
      </c>
      <c r="AB49" t="s">
        <v>87</v>
      </c>
      <c r="AC49" t="s">
        <v>87</v>
      </c>
      <c r="AD49" s="5">
        <v>1.057923092034762</v>
      </c>
    </row>
    <row r="50" spans="1:30">
      <c r="A50">
        <v>49</v>
      </c>
      <c r="B50">
        <v>11</v>
      </c>
      <c r="C50">
        <v>980007</v>
      </c>
      <c r="D50" s="2">
        <v>41539.407072916663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4.5</v>
      </c>
      <c r="J50">
        <v>24.736999999999998</v>
      </c>
      <c r="K50">
        <v>-1.66</v>
      </c>
      <c r="L50">
        <v>103.56</v>
      </c>
      <c r="M50">
        <f t="shared" si="3"/>
        <v>0</v>
      </c>
      <c r="N50" t="s">
        <v>53</v>
      </c>
      <c r="O50">
        <v>32</v>
      </c>
      <c r="P50">
        <v>360000</v>
      </c>
      <c r="Q50">
        <v>1360</v>
      </c>
      <c r="R50">
        <v>494</v>
      </c>
      <c r="S50">
        <v>105</v>
      </c>
      <c r="T50" s="5">
        <v>8.7685358818839418</v>
      </c>
      <c r="U50" s="5">
        <v>0.38877039496147059</v>
      </c>
      <c r="V50" s="5">
        <v>-90.299360634507295</v>
      </c>
      <c r="W50" s="5">
        <v>1.5210390866853309E-2</v>
      </c>
      <c r="X50" s="5">
        <v>0.85688797551777895</v>
      </c>
      <c r="Y50" s="5">
        <v>3.8274220312147153E-2</v>
      </c>
      <c r="Z50" s="5">
        <v>3.3450126785824432</v>
      </c>
      <c r="AA50" s="5">
        <v>0.10992778103206892</v>
      </c>
      <c r="AB50" t="s">
        <v>87</v>
      </c>
      <c r="AC50" t="s">
        <v>87</v>
      </c>
      <c r="AD50" s="5">
        <v>1.4310205229277244</v>
      </c>
    </row>
    <row r="53" spans="1:30">
      <c r="J53">
        <v>3</v>
      </c>
      <c r="K53">
        <f>12*1.5</f>
        <v>18</v>
      </c>
    </row>
    <row r="54" spans="1:30">
      <c r="Q54">
        <f>250/150*377/60</f>
        <v>10.472222222222223</v>
      </c>
    </row>
    <row r="55" spans="1:30">
      <c r="I55">
        <v>69</v>
      </c>
      <c r="J55">
        <f>I55*J53/60*3/2</f>
        <v>5.1750000000000007</v>
      </c>
      <c r="K55">
        <f>I55*K53/60</f>
        <v>20.7</v>
      </c>
      <c r="L55">
        <f>I55*90/60/24</f>
        <v>4.3125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450"/>
  <sheetViews>
    <sheetView topLeftCell="A13" workbookViewId="0"/>
  </sheetViews>
  <sheetFormatPr defaultRowHeight="15"/>
  <sheetData>
    <row r="1" spans="1:2">
      <c r="A1" t="s">
        <v>72</v>
      </c>
      <c r="B1">
        <v>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4">
      <c r="A17" t="s">
        <v>0</v>
      </c>
    </row>
    <row r="18" spans="1:14">
      <c r="A18" t="s">
        <v>56</v>
      </c>
      <c r="B18" t="s">
        <v>35</v>
      </c>
      <c r="C18" t="s">
        <v>38</v>
      </c>
      <c r="D18" t="s">
        <v>55</v>
      </c>
      <c r="E18" t="s">
        <v>54</v>
      </c>
      <c r="F18" t="s">
        <v>75</v>
      </c>
    </row>
    <row r="19" spans="1:14">
      <c r="A19">
        <v>1</v>
      </c>
      <c r="B19">
        <v>-91.947999999999993</v>
      </c>
      <c r="C19">
        <v>17884</v>
      </c>
      <c r="D19">
        <v>4781250</v>
      </c>
      <c r="E19">
        <v>1401</v>
      </c>
      <c r="F19" s="3">
        <v>1876.1561271293483</v>
      </c>
      <c r="J19" t="s">
        <v>74</v>
      </c>
    </row>
    <row r="20" spans="1:14">
      <c r="A20">
        <v>2</v>
      </c>
      <c r="B20">
        <v>-91.838999999999999</v>
      </c>
      <c r="C20">
        <v>17884</v>
      </c>
      <c r="D20">
        <v>4781250</v>
      </c>
      <c r="E20">
        <v>1674</v>
      </c>
      <c r="F20" s="3">
        <v>1876.3680255805157</v>
      </c>
    </row>
    <row r="21" spans="1:14">
      <c r="A21">
        <v>3</v>
      </c>
      <c r="B21">
        <v>-91.724000000000004</v>
      </c>
      <c r="C21">
        <v>17884</v>
      </c>
      <c r="D21">
        <v>4781250</v>
      </c>
      <c r="E21">
        <v>1807</v>
      </c>
      <c r="F21" s="3">
        <v>1877.2105065902044</v>
      </c>
    </row>
    <row r="22" spans="1:14">
      <c r="A22">
        <v>4</v>
      </c>
      <c r="B22">
        <v>-91.611999999999995</v>
      </c>
      <c r="C22">
        <v>17884</v>
      </c>
      <c r="D22">
        <v>4781250</v>
      </c>
      <c r="E22">
        <v>1850</v>
      </c>
      <c r="F22" s="3">
        <v>1880.0088862127614</v>
      </c>
    </row>
    <row r="23" spans="1:14">
      <c r="A23">
        <v>5</v>
      </c>
      <c r="B23">
        <v>-91.5</v>
      </c>
      <c r="C23">
        <v>17884</v>
      </c>
      <c r="D23">
        <v>4781250</v>
      </c>
      <c r="E23">
        <v>1941</v>
      </c>
      <c r="F23" s="3">
        <v>1888.4788928016537</v>
      </c>
    </row>
    <row r="24" spans="1:14">
      <c r="A24">
        <v>6</v>
      </c>
      <c r="B24">
        <v>-91.394000000000005</v>
      </c>
      <c r="C24">
        <v>17884</v>
      </c>
      <c r="D24">
        <v>4781250</v>
      </c>
      <c r="E24">
        <v>1878</v>
      </c>
      <c r="F24" s="3">
        <v>1909.6622231451067</v>
      </c>
    </row>
    <row r="25" spans="1:14">
      <c r="A25">
        <v>7</v>
      </c>
      <c r="B25">
        <v>-91.281000000000006</v>
      </c>
      <c r="C25">
        <v>17884</v>
      </c>
      <c r="D25">
        <v>4781250</v>
      </c>
      <c r="E25">
        <v>2040</v>
      </c>
      <c r="F25" s="3">
        <v>1964.1144219492694</v>
      </c>
    </row>
    <row r="26" spans="1:14">
      <c r="A26">
        <v>8</v>
      </c>
      <c r="B26">
        <v>-91.165000000000006</v>
      </c>
      <c r="C26">
        <v>17884</v>
      </c>
      <c r="D26">
        <v>4781250</v>
      </c>
      <c r="E26">
        <v>2080</v>
      </c>
      <c r="F26" s="3">
        <v>2089.0493309167023</v>
      </c>
    </row>
    <row r="27" spans="1:14">
      <c r="A27">
        <v>9</v>
      </c>
      <c r="B27">
        <v>-91.049000000000007</v>
      </c>
      <c r="C27">
        <v>17884</v>
      </c>
      <c r="D27">
        <v>4781250</v>
      </c>
      <c r="E27">
        <v>2406</v>
      </c>
      <c r="F27" s="3">
        <v>2338.8445816882568</v>
      </c>
    </row>
    <row r="28" spans="1:14">
      <c r="A28">
        <v>10</v>
      </c>
      <c r="B28">
        <v>-90.933999999999997</v>
      </c>
      <c r="C28">
        <v>17884</v>
      </c>
      <c r="D28">
        <v>4781250</v>
      </c>
      <c r="E28">
        <v>2905</v>
      </c>
      <c r="F28" s="3">
        <v>2774.4767688092488</v>
      </c>
    </row>
    <row r="29" spans="1:14">
      <c r="A29">
        <v>11</v>
      </c>
      <c r="B29">
        <v>-90.823999999999998</v>
      </c>
      <c r="C29">
        <v>17884</v>
      </c>
      <c r="D29">
        <v>4781250</v>
      </c>
      <c r="E29">
        <v>3404</v>
      </c>
      <c r="F29" s="3">
        <v>3411.2708985049644</v>
      </c>
    </row>
    <row r="30" spans="1:14">
      <c r="A30">
        <v>12</v>
      </c>
      <c r="B30">
        <v>-90.709000000000003</v>
      </c>
      <c r="C30">
        <v>17884</v>
      </c>
      <c r="D30">
        <v>4781250</v>
      </c>
      <c r="E30">
        <v>3995</v>
      </c>
      <c r="F30" s="3">
        <v>4300.4317554997715</v>
      </c>
      <c r="N30">
        <f>400/7000*4781250/1000</f>
        <v>273.21428571428567</v>
      </c>
    </row>
    <row r="31" spans="1:14">
      <c r="A31">
        <v>13</v>
      </c>
      <c r="B31">
        <v>-90.594999999999999</v>
      </c>
      <c r="C31">
        <v>17884</v>
      </c>
      <c r="D31">
        <v>4781250</v>
      </c>
      <c r="E31">
        <v>5063</v>
      </c>
      <c r="F31" s="3">
        <v>5312.1710050699485</v>
      </c>
    </row>
    <row r="32" spans="1:14">
      <c r="A32">
        <v>14</v>
      </c>
      <c r="B32">
        <v>-90.486999999999995</v>
      </c>
      <c r="C32">
        <v>17884</v>
      </c>
      <c r="D32">
        <v>4781250</v>
      </c>
      <c r="E32">
        <v>6229</v>
      </c>
      <c r="F32" s="3">
        <v>6221.3201159955343</v>
      </c>
    </row>
    <row r="33" spans="1:6">
      <c r="A33">
        <v>15</v>
      </c>
      <c r="B33">
        <v>-90.372</v>
      </c>
      <c r="C33">
        <v>17884</v>
      </c>
      <c r="D33">
        <v>4781250</v>
      </c>
      <c r="E33">
        <v>7440</v>
      </c>
      <c r="F33" s="3">
        <v>6912.6002469479499</v>
      </c>
    </row>
    <row r="34" spans="1:6">
      <c r="A34">
        <v>16</v>
      </c>
      <c r="B34">
        <v>-90.256</v>
      </c>
      <c r="C34">
        <v>17884</v>
      </c>
      <c r="D34">
        <v>4781250</v>
      </c>
      <c r="E34">
        <v>7438</v>
      </c>
      <c r="F34" s="3">
        <v>7128.6299447781012</v>
      </c>
    </row>
    <row r="35" spans="1:6">
      <c r="A35">
        <v>17</v>
      </c>
      <c r="B35">
        <v>-90.14</v>
      </c>
      <c r="C35">
        <v>17884</v>
      </c>
      <c r="D35">
        <v>4781250</v>
      </c>
      <c r="E35">
        <v>7014</v>
      </c>
      <c r="F35" s="3">
        <v>6796.1812105191848</v>
      </c>
    </row>
    <row r="36" spans="1:6">
      <c r="A36">
        <v>18</v>
      </c>
      <c r="B36">
        <v>-90.025000000000006</v>
      </c>
      <c r="C36">
        <v>17884</v>
      </c>
      <c r="D36">
        <v>4781250</v>
      </c>
      <c r="E36">
        <v>5764</v>
      </c>
      <c r="F36" s="3">
        <v>6023.597693191613</v>
      </c>
    </row>
    <row r="37" spans="1:6">
      <c r="A37">
        <v>19</v>
      </c>
      <c r="B37">
        <v>-89.918999999999997</v>
      </c>
      <c r="C37">
        <v>17884</v>
      </c>
      <c r="D37">
        <v>4781250</v>
      </c>
      <c r="E37">
        <v>4744</v>
      </c>
      <c r="F37" s="3">
        <v>5103.18784918649</v>
      </c>
    </row>
    <row r="38" spans="1:6">
      <c r="A38">
        <v>20</v>
      </c>
      <c r="B38">
        <v>-89.805999999999997</v>
      </c>
      <c r="C38">
        <v>17884</v>
      </c>
      <c r="D38">
        <v>4781250</v>
      </c>
      <c r="E38">
        <v>3883</v>
      </c>
      <c r="F38" s="3">
        <v>4113.5559894557882</v>
      </c>
    </row>
    <row r="39" spans="1:6">
      <c r="A39">
        <v>21</v>
      </c>
      <c r="B39">
        <v>-89.691000000000003</v>
      </c>
      <c r="C39">
        <v>17884</v>
      </c>
      <c r="D39">
        <v>4781250</v>
      </c>
      <c r="E39">
        <v>3245</v>
      </c>
      <c r="F39" s="3">
        <v>3264.2797180785851</v>
      </c>
    </row>
    <row r="40" spans="1:6">
      <c r="A40">
        <v>22</v>
      </c>
      <c r="B40">
        <v>-89.576999999999998</v>
      </c>
      <c r="C40">
        <v>17884</v>
      </c>
      <c r="D40">
        <v>4781250</v>
      </c>
      <c r="E40">
        <v>2857</v>
      </c>
      <c r="F40" s="3">
        <v>2655.3897003662391</v>
      </c>
    </row>
    <row r="41" spans="1:6">
      <c r="A41">
        <v>23</v>
      </c>
      <c r="B41">
        <v>-89.457999999999998</v>
      </c>
      <c r="C41">
        <v>17884</v>
      </c>
      <c r="D41">
        <v>4781250</v>
      </c>
      <c r="E41">
        <v>2641</v>
      </c>
      <c r="F41" s="3">
        <v>2257.9585013334499</v>
      </c>
    </row>
    <row r="42" spans="1:6">
      <c r="A42">
        <v>24</v>
      </c>
      <c r="B42">
        <v>-89.341999999999999</v>
      </c>
      <c r="C42">
        <v>17884</v>
      </c>
      <c r="D42">
        <v>4781250</v>
      </c>
      <c r="E42">
        <v>2289</v>
      </c>
      <c r="F42" s="3">
        <v>2046.9704756836788</v>
      </c>
    </row>
    <row r="43" spans="1:6">
      <c r="A43">
        <v>25</v>
      </c>
      <c r="B43">
        <v>-89.234999999999999</v>
      </c>
      <c r="C43">
        <v>17884</v>
      </c>
      <c r="D43">
        <v>4781250</v>
      </c>
      <c r="E43">
        <v>2224</v>
      </c>
      <c r="F43" s="3">
        <v>1950.0868066982803</v>
      </c>
    </row>
    <row r="44" spans="1:6">
      <c r="A44">
        <v>26</v>
      </c>
      <c r="B44">
        <v>-89.13</v>
      </c>
      <c r="C44">
        <v>17884</v>
      </c>
      <c r="D44">
        <v>4781250</v>
      </c>
      <c r="E44">
        <v>2100</v>
      </c>
      <c r="F44" s="3">
        <v>1905.871200066953</v>
      </c>
    </row>
    <row r="45" spans="1:6">
      <c r="A45">
        <v>27</v>
      </c>
      <c r="B45">
        <v>-89.016000000000005</v>
      </c>
      <c r="C45">
        <v>17884</v>
      </c>
      <c r="D45">
        <v>4781250</v>
      </c>
      <c r="E45">
        <v>2010</v>
      </c>
      <c r="F45" s="3">
        <v>1886.1243395590818</v>
      </c>
    </row>
    <row r="46" spans="1:6">
      <c r="A46">
        <v>28</v>
      </c>
      <c r="B46">
        <v>-88.896000000000001</v>
      </c>
      <c r="C46">
        <v>17884</v>
      </c>
      <c r="D46">
        <v>4781250</v>
      </c>
      <c r="E46">
        <v>1961</v>
      </c>
      <c r="F46" s="3">
        <v>1878.943326370209</v>
      </c>
    </row>
    <row r="47" spans="1:6">
      <c r="A47">
        <v>29</v>
      </c>
      <c r="B47">
        <v>-88.790999999999997</v>
      </c>
      <c r="C47">
        <v>17884</v>
      </c>
      <c r="D47">
        <v>4781250</v>
      </c>
      <c r="E47">
        <v>1915</v>
      </c>
      <c r="F47" s="3">
        <v>1876.9530353197435</v>
      </c>
    </row>
    <row r="48" spans="1:6">
      <c r="A48">
        <v>30</v>
      </c>
      <c r="B48">
        <v>-88.671999999999997</v>
      </c>
      <c r="C48">
        <v>17884</v>
      </c>
      <c r="D48">
        <v>4781250</v>
      </c>
      <c r="E48">
        <v>1823</v>
      </c>
      <c r="F48" s="3">
        <v>1876.2889360205913</v>
      </c>
    </row>
    <row r="49" spans="1:6">
      <c r="A49">
        <v>31</v>
      </c>
      <c r="B49">
        <v>-88.56</v>
      </c>
      <c r="C49">
        <v>17884</v>
      </c>
      <c r="D49">
        <v>4781250</v>
      </c>
      <c r="E49">
        <v>1812</v>
      </c>
      <c r="F49" s="3">
        <v>1876.1338653546941</v>
      </c>
    </row>
    <row r="50" spans="1:6">
      <c r="A50">
        <v>32</v>
      </c>
      <c r="B50">
        <v>-88.451999999999998</v>
      </c>
      <c r="C50">
        <v>17884</v>
      </c>
      <c r="D50">
        <v>4781250</v>
      </c>
      <c r="E50">
        <v>1826</v>
      </c>
      <c r="F50" s="3">
        <v>1876.0980320590936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5">
      <c r="A65" t="s">
        <v>11</v>
      </c>
    </row>
    <row r="66" spans="1:15">
      <c r="A66" t="s">
        <v>0</v>
      </c>
    </row>
    <row r="67" spans="1:15">
      <c r="A67" t="s">
        <v>0</v>
      </c>
    </row>
    <row r="68" spans="1:15">
      <c r="A68" t="s">
        <v>56</v>
      </c>
      <c r="B68" t="s">
        <v>35</v>
      </c>
      <c r="C68" t="s">
        <v>38</v>
      </c>
      <c r="D68" t="s">
        <v>55</v>
      </c>
      <c r="E68" t="s">
        <v>54</v>
      </c>
      <c r="F68" t="s">
        <v>75</v>
      </c>
    </row>
    <row r="69" spans="1:15">
      <c r="A69">
        <v>1</v>
      </c>
      <c r="B69">
        <v>-91.947999999999993</v>
      </c>
      <c r="C69">
        <v>1211</v>
      </c>
      <c r="D69">
        <v>331000</v>
      </c>
      <c r="E69">
        <v>90</v>
      </c>
      <c r="F69" s="3">
        <v>131.0539595047052</v>
      </c>
      <c r="J69" t="s">
        <v>88</v>
      </c>
    </row>
    <row r="70" spans="1:15">
      <c r="A70">
        <v>2</v>
      </c>
      <c r="B70">
        <v>-91.838999999999999</v>
      </c>
      <c r="C70">
        <v>1211</v>
      </c>
      <c r="D70">
        <v>331000</v>
      </c>
      <c r="E70">
        <v>123</v>
      </c>
      <c r="F70" s="3">
        <v>131.06186216292852</v>
      </c>
    </row>
    <row r="71" spans="1:15">
      <c r="A71">
        <v>3</v>
      </c>
      <c r="B71">
        <v>-91.724000000000004</v>
      </c>
      <c r="C71">
        <v>1211</v>
      </c>
      <c r="D71">
        <v>331000</v>
      </c>
      <c r="E71">
        <v>133</v>
      </c>
      <c r="F71" s="3">
        <v>131.09632838775093</v>
      </c>
    </row>
    <row r="72" spans="1:15">
      <c r="A72">
        <v>4</v>
      </c>
      <c r="B72">
        <v>-91.611999999999995</v>
      </c>
      <c r="C72">
        <v>1211</v>
      </c>
      <c r="D72">
        <v>331000</v>
      </c>
      <c r="E72">
        <v>135</v>
      </c>
      <c r="F72" s="3">
        <v>131.22112444078491</v>
      </c>
    </row>
    <row r="73" spans="1:15">
      <c r="A73">
        <v>5</v>
      </c>
      <c r="B73">
        <v>-91.5</v>
      </c>
      <c r="C73">
        <v>1211</v>
      </c>
      <c r="D73">
        <v>331000</v>
      </c>
      <c r="E73">
        <v>131</v>
      </c>
      <c r="F73" s="3">
        <v>131.63019651740984</v>
      </c>
    </row>
    <row r="74" spans="1:15">
      <c r="A74">
        <v>6</v>
      </c>
      <c r="B74">
        <v>-91.394000000000005</v>
      </c>
      <c r="C74">
        <v>1211</v>
      </c>
      <c r="D74">
        <v>331000</v>
      </c>
      <c r="E74">
        <v>136</v>
      </c>
      <c r="F74" s="3">
        <v>132.72902572819757</v>
      </c>
    </row>
    <row r="75" spans="1:15">
      <c r="A75">
        <v>7</v>
      </c>
      <c r="B75">
        <v>-91.281000000000006</v>
      </c>
      <c r="C75">
        <v>1211</v>
      </c>
      <c r="D75">
        <v>331000</v>
      </c>
      <c r="E75">
        <v>132</v>
      </c>
      <c r="F75" s="3">
        <v>135.75074446734692</v>
      </c>
    </row>
    <row r="76" spans="1:15">
      <c r="A76">
        <v>8</v>
      </c>
      <c r="B76">
        <v>-91.165000000000006</v>
      </c>
      <c r="C76">
        <v>1211</v>
      </c>
      <c r="D76">
        <v>331000</v>
      </c>
      <c r="E76">
        <v>150</v>
      </c>
      <c r="F76" s="3">
        <v>143.14333029714959</v>
      </c>
      <c r="O76">
        <f>400/500*331</f>
        <v>264.8</v>
      </c>
    </row>
    <row r="77" spans="1:15">
      <c r="A77">
        <v>9</v>
      </c>
      <c r="B77">
        <v>-91.049000000000007</v>
      </c>
      <c r="C77">
        <v>1211</v>
      </c>
      <c r="D77">
        <v>331000</v>
      </c>
      <c r="E77">
        <v>180</v>
      </c>
      <c r="F77" s="3">
        <v>158.81849621059698</v>
      </c>
    </row>
    <row r="78" spans="1:15">
      <c r="A78">
        <v>10</v>
      </c>
      <c r="B78">
        <v>-90.933999999999997</v>
      </c>
      <c r="C78">
        <v>1211</v>
      </c>
      <c r="D78">
        <v>331000</v>
      </c>
      <c r="E78">
        <v>203</v>
      </c>
      <c r="F78" s="3">
        <v>187.63093592485029</v>
      </c>
    </row>
    <row r="79" spans="1:15">
      <c r="A79">
        <v>11</v>
      </c>
      <c r="B79">
        <v>-90.823999999999998</v>
      </c>
      <c r="C79">
        <v>1211</v>
      </c>
      <c r="D79">
        <v>331000</v>
      </c>
      <c r="E79">
        <v>223</v>
      </c>
      <c r="F79" s="3">
        <v>231.71811850227013</v>
      </c>
    </row>
    <row r="80" spans="1:15">
      <c r="A80">
        <v>12</v>
      </c>
      <c r="B80">
        <v>-90.709000000000003</v>
      </c>
      <c r="C80">
        <v>1211</v>
      </c>
      <c r="D80">
        <v>331000</v>
      </c>
      <c r="E80">
        <v>269</v>
      </c>
      <c r="F80" s="3">
        <v>295.85136618289266</v>
      </c>
    </row>
    <row r="81" spans="1:6">
      <c r="A81">
        <v>13</v>
      </c>
      <c r="B81">
        <v>-90.594999999999999</v>
      </c>
      <c r="C81">
        <v>1211</v>
      </c>
      <c r="D81">
        <v>331000</v>
      </c>
      <c r="E81">
        <v>354</v>
      </c>
      <c r="F81" s="3">
        <v>371.60560077455472</v>
      </c>
    </row>
    <row r="82" spans="1:6">
      <c r="A82">
        <v>14</v>
      </c>
      <c r="B82">
        <v>-90.486999999999995</v>
      </c>
      <c r="C82">
        <v>1211</v>
      </c>
      <c r="D82">
        <v>331000</v>
      </c>
      <c r="E82">
        <v>456</v>
      </c>
      <c r="F82" s="3">
        <v>442.06708909488236</v>
      </c>
    </row>
    <row r="83" spans="1:6">
      <c r="A83">
        <v>15</v>
      </c>
      <c r="B83">
        <v>-90.372</v>
      </c>
      <c r="C83">
        <v>1211</v>
      </c>
      <c r="D83">
        <v>331000</v>
      </c>
      <c r="E83">
        <v>508</v>
      </c>
      <c r="F83" s="3">
        <v>497.89059268016354</v>
      </c>
    </row>
    <row r="84" spans="1:6">
      <c r="A84">
        <v>16</v>
      </c>
      <c r="B84">
        <v>-90.256</v>
      </c>
      <c r="C84">
        <v>1211</v>
      </c>
      <c r="D84">
        <v>331000</v>
      </c>
      <c r="E84">
        <v>527</v>
      </c>
      <c r="F84" s="3">
        <v>517.92671432604811</v>
      </c>
    </row>
    <row r="85" spans="1:6">
      <c r="A85">
        <v>17</v>
      </c>
      <c r="B85">
        <v>-90.14</v>
      </c>
      <c r="C85">
        <v>1211</v>
      </c>
      <c r="D85">
        <v>331000</v>
      </c>
      <c r="E85">
        <v>565</v>
      </c>
      <c r="F85" s="3">
        <v>495.16060610795591</v>
      </c>
    </row>
    <row r="86" spans="1:6">
      <c r="A86">
        <v>18</v>
      </c>
      <c r="B86">
        <v>-90.025000000000006</v>
      </c>
      <c r="C86">
        <v>1211</v>
      </c>
      <c r="D86">
        <v>331000</v>
      </c>
      <c r="E86">
        <v>422</v>
      </c>
      <c r="F86" s="3">
        <v>437.4749403607459</v>
      </c>
    </row>
    <row r="87" spans="1:6">
      <c r="A87">
        <v>19</v>
      </c>
      <c r="B87">
        <v>-89.918999999999997</v>
      </c>
      <c r="C87">
        <v>1211</v>
      </c>
      <c r="D87">
        <v>331000</v>
      </c>
      <c r="E87">
        <v>329</v>
      </c>
      <c r="F87" s="3">
        <v>367.77627200766966</v>
      </c>
    </row>
    <row r="88" spans="1:6">
      <c r="A88">
        <v>20</v>
      </c>
      <c r="B88">
        <v>-89.805999999999997</v>
      </c>
      <c r="C88">
        <v>1211</v>
      </c>
      <c r="D88">
        <v>331000</v>
      </c>
      <c r="E88">
        <v>261</v>
      </c>
      <c r="F88" s="3">
        <v>292.97367136634523</v>
      </c>
    </row>
    <row r="89" spans="1:6">
      <c r="A89">
        <v>21</v>
      </c>
      <c r="B89">
        <v>-89.691000000000003</v>
      </c>
      <c r="C89">
        <v>1211</v>
      </c>
      <c r="D89">
        <v>331000</v>
      </c>
      <c r="E89">
        <v>228</v>
      </c>
      <c r="F89" s="3">
        <v>229.51750348060912</v>
      </c>
    </row>
    <row r="90" spans="1:6">
      <c r="A90">
        <v>22</v>
      </c>
      <c r="B90">
        <v>-89.576999999999998</v>
      </c>
      <c r="C90">
        <v>1211</v>
      </c>
      <c r="D90">
        <v>331000</v>
      </c>
      <c r="E90">
        <v>238</v>
      </c>
      <c r="F90" s="3">
        <v>184.90215555877492</v>
      </c>
    </row>
    <row r="91" spans="1:6">
      <c r="A91">
        <v>23</v>
      </c>
      <c r="B91">
        <v>-89.457999999999998</v>
      </c>
      <c r="C91">
        <v>1211</v>
      </c>
      <c r="D91">
        <v>331000</v>
      </c>
      <c r="E91">
        <v>163</v>
      </c>
      <c r="F91" s="3">
        <v>156.55909872293554</v>
      </c>
    </row>
    <row r="92" spans="1:6">
      <c r="A92">
        <v>24</v>
      </c>
      <c r="B92">
        <v>-89.341999999999999</v>
      </c>
      <c r="C92">
        <v>1211</v>
      </c>
      <c r="D92">
        <v>331000</v>
      </c>
      <c r="E92">
        <v>166</v>
      </c>
      <c r="F92" s="3">
        <v>142.02280570284816</v>
      </c>
    </row>
    <row r="93" spans="1:6">
      <c r="A93">
        <v>25</v>
      </c>
      <c r="B93">
        <v>-89.234999999999999</v>
      </c>
      <c r="C93">
        <v>1211</v>
      </c>
      <c r="D93">
        <v>331000</v>
      </c>
      <c r="E93">
        <v>153</v>
      </c>
      <c r="F93" s="3">
        <v>135.6061235954719</v>
      </c>
    </row>
    <row r="94" spans="1:6">
      <c r="A94">
        <v>26</v>
      </c>
      <c r="B94">
        <v>-89.13</v>
      </c>
      <c r="C94">
        <v>1211</v>
      </c>
      <c r="D94">
        <v>331000</v>
      </c>
      <c r="E94">
        <v>160</v>
      </c>
      <c r="F94" s="3">
        <v>132.80100118328838</v>
      </c>
    </row>
    <row r="95" spans="1:6">
      <c r="A95">
        <v>27</v>
      </c>
      <c r="B95">
        <v>-89.016000000000005</v>
      </c>
      <c r="C95">
        <v>1211</v>
      </c>
      <c r="D95">
        <v>331000</v>
      </c>
      <c r="E95">
        <v>135</v>
      </c>
      <c r="F95" s="3">
        <v>131.60865293424396</v>
      </c>
    </row>
    <row r="96" spans="1:6">
      <c r="A96">
        <v>28</v>
      </c>
      <c r="B96">
        <v>-88.896000000000001</v>
      </c>
      <c r="C96">
        <v>1211</v>
      </c>
      <c r="D96">
        <v>331000</v>
      </c>
      <c r="E96">
        <v>137</v>
      </c>
      <c r="F96" s="3">
        <v>131.19996715502481</v>
      </c>
    </row>
    <row r="97" spans="1:6">
      <c r="A97">
        <v>29</v>
      </c>
      <c r="B97">
        <v>-88.790999999999997</v>
      </c>
      <c r="C97">
        <v>1211</v>
      </c>
      <c r="D97">
        <v>331000</v>
      </c>
      <c r="E97">
        <v>119</v>
      </c>
      <c r="F97" s="3">
        <v>131.09384697989361</v>
      </c>
    </row>
    <row r="98" spans="1:6">
      <c r="A98">
        <v>30</v>
      </c>
      <c r="B98">
        <v>-88.671999999999997</v>
      </c>
      <c r="C98">
        <v>1211</v>
      </c>
      <c r="D98">
        <v>331000</v>
      </c>
      <c r="E98">
        <v>125</v>
      </c>
      <c r="F98" s="3">
        <v>131.06075580874858</v>
      </c>
    </row>
    <row r="99" spans="1:6">
      <c r="A99">
        <v>31</v>
      </c>
      <c r="B99">
        <v>-88.56</v>
      </c>
      <c r="C99">
        <v>1211</v>
      </c>
      <c r="D99">
        <v>331000</v>
      </c>
      <c r="E99">
        <v>127</v>
      </c>
      <c r="F99" s="3">
        <v>131.05361439145261</v>
      </c>
    </row>
    <row r="100" spans="1:6">
      <c r="A100">
        <v>32</v>
      </c>
      <c r="B100">
        <v>-88.451999999999998</v>
      </c>
      <c r="C100">
        <v>1211</v>
      </c>
      <c r="D100">
        <v>331000</v>
      </c>
      <c r="E100">
        <v>125</v>
      </c>
      <c r="F100" s="3">
        <v>131.05209219202823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56</v>
      </c>
      <c r="B118" t="s">
        <v>35</v>
      </c>
      <c r="C118" t="s">
        <v>38</v>
      </c>
      <c r="D118" t="s">
        <v>55</v>
      </c>
      <c r="E118" t="s">
        <v>54</v>
      </c>
      <c r="F118" t="s">
        <v>75</v>
      </c>
    </row>
    <row r="119" spans="1:10">
      <c r="A119">
        <v>1</v>
      </c>
      <c r="B119">
        <v>-91.947999999999993</v>
      </c>
      <c r="C119">
        <v>1450</v>
      </c>
      <c r="D119">
        <v>386000</v>
      </c>
      <c r="E119">
        <v>113</v>
      </c>
      <c r="F119" s="3">
        <v>141.54583250073995</v>
      </c>
      <c r="J119" t="s">
        <v>89</v>
      </c>
    </row>
    <row r="120" spans="1:10">
      <c r="A120">
        <v>2</v>
      </c>
      <c r="B120">
        <v>-91.838999999999999</v>
      </c>
      <c r="C120">
        <v>1450</v>
      </c>
      <c r="D120">
        <v>386000</v>
      </c>
      <c r="E120">
        <v>110</v>
      </c>
      <c r="F120" s="3">
        <v>141.61470146991201</v>
      </c>
    </row>
    <row r="121" spans="1:10">
      <c r="A121">
        <v>3</v>
      </c>
      <c r="B121">
        <v>-91.724000000000004</v>
      </c>
      <c r="C121">
        <v>1450</v>
      </c>
      <c r="D121">
        <v>386000</v>
      </c>
      <c r="E121">
        <v>123</v>
      </c>
      <c r="F121" s="3">
        <v>141.80069526436992</v>
      </c>
    </row>
    <row r="122" spans="1:10">
      <c r="A122">
        <v>4</v>
      </c>
      <c r="B122">
        <v>-91.611999999999995</v>
      </c>
      <c r="C122">
        <v>1450</v>
      </c>
      <c r="D122">
        <v>386000</v>
      </c>
      <c r="E122">
        <v>152</v>
      </c>
      <c r="F122" s="3">
        <v>142.23569274404409</v>
      </c>
    </row>
    <row r="123" spans="1:10">
      <c r="A123">
        <v>5</v>
      </c>
      <c r="B123">
        <v>-91.5</v>
      </c>
      <c r="C123">
        <v>1450</v>
      </c>
      <c r="D123">
        <v>386000</v>
      </c>
      <c r="E123">
        <v>148</v>
      </c>
      <c r="F123" s="3">
        <v>143.1991802210346</v>
      </c>
    </row>
    <row r="124" spans="1:10">
      <c r="A124">
        <v>6</v>
      </c>
      <c r="B124">
        <v>-91.394000000000005</v>
      </c>
      <c r="C124">
        <v>1450</v>
      </c>
      <c r="D124">
        <v>386000</v>
      </c>
      <c r="E124">
        <v>151</v>
      </c>
      <c r="F124" s="3">
        <v>145.04232116342217</v>
      </c>
    </row>
    <row r="125" spans="1:10">
      <c r="A125">
        <v>7</v>
      </c>
      <c r="B125">
        <v>-91.281000000000006</v>
      </c>
      <c r="C125">
        <v>1450</v>
      </c>
      <c r="D125">
        <v>386000</v>
      </c>
      <c r="E125">
        <v>139</v>
      </c>
      <c r="F125" s="3">
        <v>148.77506481439281</v>
      </c>
    </row>
    <row r="126" spans="1:10">
      <c r="A126">
        <v>8</v>
      </c>
      <c r="B126">
        <v>-91.165000000000006</v>
      </c>
      <c r="C126">
        <v>1450</v>
      </c>
      <c r="D126">
        <v>386000</v>
      </c>
      <c r="E126">
        <v>151</v>
      </c>
      <c r="F126" s="3">
        <v>155.71573209795085</v>
      </c>
    </row>
    <row r="127" spans="1:10">
      <c r="A127">
        <v>9</v>
      </c>
      <c r="B127">
        <v>-91.049000000000007</v>
      </c>
      <c r="C127">
        <v>1450</v>
      </c>
      <c r="D127">
        <v>386000</v>
      </c>
      <c r="E127">
        <v>161</v>
      </c>
      <c r="F127" s="3">
        <v>167.39773296778964</v>
      </c>
    </row>
    <row r="128" spans="1:10">
      <c r="A128">
        <v>10</v>
      </c>
      <c r="B128">
        <v>-90.933999999999997</v>
      </c>
      <c r="C128">
        <v>1450</v>
      </c>
      <c r="D128">
        <v>386000</v>
      </c>
      <c r="E128">
        <v>194</v>
      </c>
      <c r="F128" s="3">
        <v>185.29322716595303</v>
      </c>
    </row>
    <row r="129" spans="1:6">
      <c r="A129">
        <v>11</v>
      </c>
      <c r="B129">
        <v>-90.823999999999998</v>
      </c>
      <c r="C129">
        <v>1450</v>
      </c>
      <c r="D129">
        <v>386000</v>
      </c>
      <c r="E129">
        <v>206</v>
      </c>
      <c r="F129" s="3">
        <v>209.35256419557848</v>
      </c>
    </row>
    <row r="130" spans="1:6">
      <c r="A130">
        <v>12</v>
      </c>
      <c r="B130">
        <v>-90.709000000000003</v>
      </c>
      <c r="C130">
        <v>1450</v>
      </c>
      <c r="D130">
        <v>386000</v>
      </c>
      <c r="E130">
        <v>205</v>
      </c>
      <c r="F130" s="3">
        <v>241.73438243229813</v>
      </c>
    </row>
    <row r="131" spans="1:6">
      <c r="A131">
        <v>13</v>
      </c>
      <c r="B131">
        <v>-90.594999999999999</v>
      </c>
      <c r="C131">
        <v>1450</v>
      </c>
      <c r="D131">
        <v>386000</v>
      </c>
      <c r="E131">
        <v>269</v>
      </c>
      <c r="F131" s="3">
        <v>279.33968662872411</v>
      </c>
    </row>
    <row r="132" spans="1:6">
      <c r="A132">
        <v>14</v>
      </c>
      <c r="B132">
        <v>-90.486999999999995</v>
      </c>
      <c r="C132">
        <v>1450</v>
      </c>
      <c r="D132">
        <v>386000</v>
      </c>
      <c r="E132">
        <v>340</v>
      </c>
      <c r="F132" s="3">
        <v>316.58335113586458</v>
      </c>
    </row>
    <row r="133" spans="1:6">
      <c r="A133">
        <v>15</v>
      </c>
      <c r="B133">
        <v>-90.372</v>
      </c>
      <c r="C133">
        <v>1450</v>
      </c>
      <c r="D133">
        <v>386000</v>
      </c>
      <c r="E133">
        <v>389</v>
      </c>
      <c r="F133" s="3">
        <v>352.72618138957364</v>
      </c>
    </row>
    <row r="134" spans="1:6">
      <c r="A134">
        <v>16</v>
      </c>
      <c r="B134">
        <v>-90.256</v>
      </c>
      <c r="C134">
        <v>1450</v>
      </c>
      <c r="D134">
        <v>386000</v>
      </c>
      <c r="E134">
        <v>405</v>
      </c>
      <c r="F134" s="3">
        <v>379.48664445094732</v>
      </c>
    </row>
    <row r="135" spans="1:6">
      <c r="A135">
        <v>17</v>
      </c>
      <c r="B135">
        <v>-90.14</v>
      </c>
      <c r="C135">
        <v>1450</v>
      </c>
      <c r="D135">
        <v>386000</v>
      </c>
      <c r="E135">
        <v>407</v>
      </c>
      <c r="F135" s="3">
        <v>391.43015741823928</v>
      </c>
    </row>
    <row r="136" spans="1:6">
      <c r="A136">
        <v>18</v>
      </c>
      <c r="B136">
        <v>-90.025000000000006</v>
      </c>
      <c r="C136">
        <v>1450</v>
      </c>
      <c r="D136">
        <v>386000</v>
      </c>
      <c r="E136">
        <v>380</v>
      </c>
      <c r="F136" s="3">
        <v>386.26893054146512</v>
      </c>
    </row>
    <row r="137" spans="1:6">
      <c r="A137">
        <v>19</v>
      </c>
      <c r="B137">
        <v>-89.918999999999997</v>
      </c>
      <c r="C137">
        <v>1450</v>
      </c>
      <c r="D137">
        <v>386000</v>
      </c>
      <c r="E137">
        <v>345</v>
      </c>
      <c r="F137" s="3">
        <v>367.35000502077867</v>
      </c>
    </row>
    <row r="138" spans="1:6">
      <c r="A138">
        <v>20</v>
      </c>
      <c r="B138">
        <v>-89.805999999999997</v>
      </c>
      <c r="C138">
        <v>1450</v>
      </c>
      <c r="D138">
        <v>386000</v>
      </c>
      <c r="E138">
        <v>318</v>
      </c>
      <c r="F138" s="3">
        <v>335.80991109104548</v>
      </c>
    </row>
    <row r="139" spans="1:6">
      <c r="A139">
        <v>21</v>
      </c>
      <c r="B139">
        <v>-89.691000000000003</v>
      </c>
      <c r="C139">
        <v>1450</v>
      </c>
      <c r="D139">
        <v>386000</v>
      </c>
      <c r="E139">
        <v>275</v>
      </c>
      <c r="F139" s="3">
        <v>297.19000278248387</v>
      </c>
    </row>
    <row r="140" spans="1:6">
      <c r="A140">
        <v>22</v>
      </c>
      <c r="B140">
        <v>-89.576999999999998</v>
      </c>
      <c r="C140">
        <v>1450</v>
      </c>
      <c r="D140">
        <v>386000</v>
      </c>
      <c r="E140">
        <v>248</v>
      </c>
      <c r="F140" s="3">
        <v>258.24565988963462</v>
      </c>
    </row>
    <row r="141" spans="1:6">
      <c r="A141">
        <v>23</v>
      </c>
      <c r="B141">
        <v>-89.457999999999998</v>
      </c>
      <c r="C141">
        <v>1450</v>
      </c>
      <c r="D141">
        <v>386000</v>
      </c>
      <c r="E141">
        <v>239</v>
      </c>
      <c r="F141" s="3">
        <v>221.90396830365896</v>
      </c>
    </row>
    <row r="142" spans="1:6">
      <c r="A142">
        <v>24</v>
      </c>
      <c r="B142">
        <v>-89.341999999999999</v>
      </c>
      <c r="C142">
        <v>1450</v>
      </c>
      <c r="D142">
        <v>386000</v>
      </c>
      <c r="E142">
        <v>208</v>
      </c>
      <c r="F142" s="3">
        <v>193.55604651253634</v>
      </c>
    </row>
    <row r="143" spans="1:6">
      <c r="A143">
        <v>25</v>
      </c>
      <c r="B143">
        <v>-89.234999999999999</v>
      </c>
      <c r="C143">
        <v>1450</v>
      </c>
      <c r="D143">
        <v>386000</v>
      </c>
      <c r="E143">
        <v>180</v>
      </c>
      <c r="F143" s="3">
        <v>174.25295805753987</v>
      </c>
    </row>
    <row r="144" spans="1:6">
      <c r="A144">
        <v>26</v>
      </c>
      <c r="B144">
        <v>-89.13</v>
      </c>
      <c r="C144">
        <v>1450</v>
      </c>
      <c r="D144">
        <v>386000</v>
      </c>
      <c r="E144">
        <v>178</v>
      </c>
      <c r="F144" s="3">
        <v>161.11357458653757</v>
      </c>
    </row>
    <row r="145" spans="1:6">
      <c r="A145">
        <v>27</v>
      </c>
      <c r="B145">
        <v>-89.016000000000005</v>
      </c>
      <c r="C145">
        <v>1450</v>
      </c>
      <c r="D145">
        <v>386000</v>
      </c>
      <c r="E145">
        <v>180</v>
      </c>
      <c r="F145" s="3">
        <v>152.03185684654264</v>
      </c>
    </row>
    <row r="146" spans="1:6">
      <c r="A146">
        <v>28</v>
      </c>
      <c r="B146">
        <v>-88.896000000000001</v>
      </c>
      <c r="C146">
        <v>1450</v>
      </c>
      <c r="D146">
        <v>386000</v>
      </c>
      <c r="E146">
        <v>166</v>
      </c>
      <c r="F146" s="3">
        <v>146.58781056487439</v>
      </c>
    </row>
    <row r="147" spans="1:6">
      <c r="A147">
        <v>29</v>
      </c>
      <c r="B147">
        <v>-88.790999999999997</v>
      </c>
      <c r="C147">
        <v>1450</v>
      </c>
      <c r="D147">
        <v>386000</v>
      </c>
      <c r="E147">
        <v>156</v>
      </c>
      <c r="F147" s="3">
        <v>144.03252298229668</v>
      </c>
    </row>
    <row r="148" spans="1:6">
      <c r="A148">
        <v>30</v>
      </c>
      <c r="B148">
        <v>-88.671999999999997</v>
      </c>
      <c r="C148">
        <v>1450</v>
      </c>
      <c r="D148">
        <v>386000</v>
      </c>
      <c r="E148">
        <v>151</v>
      </c>
      <c r="F148" s="3">
        <v>142.57353041493641</v>
      </c>
    </row>
    <row r="149" spans="1:6">
      <c r="A149">
        <v>31</v>
      </c>
      <c r="B149">
        <v>-88.56</v>
      </c>
      <c r="C149">
        <v>1450</v>
      </c>
      <c r="D149">
        <v>386000</v>
      </c>
      <c r="E149">
        <v>153</v>
      </c>
      <c r="F149" s="3">
        <v>141.94966898039516</v>
      </c>
    </row>
    <row r="150" spans="1:6">
      <c r="A150">
        <v>32</v>
      </c>
      <c r="B150">
        <v>-88.451999999999998</v>
      </c>
      <c r="C150">
        <v>1450</v>
      </c>
      <c r="D150">
        <v>386000</v>
      </c>
      <c r="E150">
        <v>164</v>
      </c>
      <c r="F150" s="3">
        <v>141.68499286404102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19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20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56</v>
      </c>
      <c r="B168" t="s">
        <v>35</v>
      </c>
      <c r="C168" t="s">
        <v>38</v>
      </c>
      <c r="D168" t="s">
        <v>55</v>
      </c>
      <c r="E168" t="s">
        <v>54</v>
      </c>
      <c r="F168" t="s">
        <v>75</v>
      </c>
    </row>
    <row r="169" spans="1:10">
      <c r="A169">
        <v>1</v>
      </c>
      <c r="B169">
        <v>-91.947999999999993</v>
      </c>
      <c r="C169">
        <v>1709</v>
      </c>
      <c r="D169">
        <v>463000</v>
      </c>
      <c r="E169">
        <v>143</v>
      </c>
      <c r="F169" s="3">
        <v>152.30278672600451</v>
      </c>
      <c r="J169" t="s">
        <v>90</v>
      </c>
    </row>
    <row r="170" spans="1:10">
      <c r="A170">
        <v>2</v>
      </c>
      <c r="B170">
        <v>-91.838999999999999</v>
      </c>
      <c r="C170">
        <v>1709</v>
      </c>
      <c r="D170">
        <v>463000</v>
      </c>
      <c r="E170">
        <v>137</v>
      </c>
      <c r="F170" s="3">
        <v>152.78188868369105</v>
      </c>
    </row>
    <row r="171" spans="1:10">
      <c r="A171">
        <v>3</v>
      </c>
      <c r="B171">
        <v>-91.724000000000004</v>
      </c>
      <c r="C171">
        <v>1709</v>
      </c>
      <c r="D171">
        <v>463000</v>
      </c>
      <c r="E171">
        <v>149</v>
      </c>
      <c r="F171" s="3">
        <v>153.74689529873422</v>
      </c>
    </row>
    <row r="172" spans="1:10">
      <c r="A172">
        <v>4</v>
      </c>
      <c r="B172">
        <v>-91.611999999999995</v>
      </c>
      <c r="C172">
        <v>1709</v>
      </c>
      <c r="D172">
        <v>463000</v>
      </c>
      <c r="E172">
        <v>153</v>
      </c>
      <c r="F172" s="3">
        <v>155.46333554594443</v>
      </c>
    </row>
    <row r="173" spans="1:10">
      <c r="A173">
        <v>5</v>
      </c>
      <c r="B173">
        <v>-91.5</v>
      </c>
      <c r="C173">
        <v>1709</v>
      </c>
      <c r="D173">
        <v>463000</v>
      </c>
      <c r="E173">
        <v>143</v>
      </c>
      <c r="F173" s="3">
        <v>158.42215140114712</v>
      </c>
    </row>
    <row r="174" spans="1:10">
      <c r="A174">
        <v>6</v>
      </c>
      <c r="B174">
        <v>-91.394000000000005</v>
      </c>
      <c r="C174">
        <v>1709</v>
      </c>
      <c r="D174">
        <v>463000</v>
      </c>
      <c r="E174">
        <v>177</v>
      </c>
      <c r="F174" s="3">
        <v>162.94876753672648</v>
      </c>
    </row>
    <row r="175" spans="1:10">
      <c r="A175">
        <v>7</v>
      </c>
      <c r="B175">
        <v>-91.281000000000006</v>
      </c>
      <c r="C175">
        <v>1709</v>
      </c>
      <c r="D175">
        <v>463000</v>
      </c>
      <c r="E175">
        <v>173</v>
      </c>
      <c r="F175" s="3">
        <v>170.3998497422987</v>
      </c>
    </row>
    <row r="176" spans="1:10">
      <c r="A176">
        <v>8</v>
      </c>
      <c r="B176">
        <v>-91.165000000000006</v>
      </c>
      <c r="C176">
        <v>1709</v>
      </c>
      <c r="D176">
        <v>463000</v>
      </c>
      <c r="E176">
        <v>186</v>
      </c>
      <c r="F176" s="3">
        <v>181.80078497408829</v>
      </c>
    </row>
    <row r="177" spans="1:6">
      <c r="A177">
        <v>9</v>
      </c>
      <c r="B177">
        <v>-91.049000000000007</v>
      </c>
      <c r="C177">
        <v>1709</v>
      </c>
      <c r="D177">
        <v>463000</v>
      </c>
      <c r="E177">
        <v>197</v>
      </c>
      <c r="F177" s="3">
        <v>197.90793999070411</v>
      </c>
    </row>
    <row r="178" spans="1:6">
      <c r="A178">
        <v>10</v>
      </c>
      <c r="B178">
        <v>-90.933999999999997</v>
      </c>
      <c r="C178">
        <v>1709</v>
      </c>
      <c r="D178">
        <v>463000</v>
      </c>
      <c r="E178">
        <v>216</v>
      </c>
      <c r="F178" s="3">
        <v>219.10155486400771</v>
      </c>
    </row>
    <row r="179" spans="1:6">
      <c r="A179">
        <v>11</v>
      </c>
      <c r="B179">
        <v>-90.823999999999998</v>
      </c>
      <c r="C179">
        <v>1709</v>
      </c>
      <c r="D179">
        <v>463000</v>
      </c>
      <c r="E179">
        <v>252</v>
      </c>
      <c r="F179" s="3">
        <v>244.21289898899079</v>
      </c>
    </row>
    <row r="180" spans="1:6">
      <c r="A180">
        <v>12</v>
      </c>
      <c r="B180">
        <v>-90.709000000000003</v>
      </c>
      <c r="C180">
        <v>1709</v>
      </c>
      <c r="D180">
        <v>463000</v>
      </c>
      <c r="E180">
        <v>249</v>
      </c>
      <c r="F180" s="3">
        <v>274.65612876130695</v>
      </c>
    </row>
    <row r="181" spans="1:6">
      <c r="A181">
        <v>13</v>
      </c>
      <c r="B181">
        <v>-90.594999999999999</v>
      </c>
      <c r="C181">
        <v>1709</v>
      </c>
      <c r="D181">
        <v>463000</v>
      </c>
      <c r="E181">
        <v>304</v>
      </c>
      <c r="F181" s="3">
        <v>307.214094886542</v>
      </c>
    </row>
    <row r="182" spans="1:6">
      <c r="A182">
        <v>14</v>
      </c>
      <c r="B182">
        <v>-90.486999999999995</v>
      </c>
      <c r="C182">
        <v>1709</v>
      </c>
      <c r="D182">
        <v>463000</v>
      </c>
      <c r="E182">
        <v>343</v>
      </c>
      <c r="F182" s="3">
        <v>337.74373908376361</v>
      </c>
    </row>
    <row r="183" spans="1:6">
      <c r="A183">
        <v>15</v>
      </c>
      <c r="B183">
        <v>-90.372</v>
      </c>
      <c r="C183">
        <v>1709</v>
      </c>
      <c r="D183">
        <v>463000</v>
      </c>
      <c r="E183">
        <v>393</v>
      </c>
      <c r="F183" s="3">
        <v>366.67094814147737</v>
      </c>
    </row>
    <row r="184" spans="1:6">
      <c r="A184">
        <v>16</v>
      </c>
      <c r="B184">
        <v>-90.256</v>
      </c>
      <c r="C184">
        <v>1709</v>
      </c>
      <c r="D184">
        <v>463000</v>
      </c>
      <c r="E184">
        <v>400</v>
      </c>
      <c r="F184" s="3">
        <v>388.64816102660365</v>
      </c>
    </row>
    <row r="185" spans="1:6">
      <c r="A185">
        <v>17</v>
      </c>
      <c r="B185">
        <v>-90.14</v>
      </c>
      <c r="C185">
        <v>1709</v>
      </c>
      <c r="D185">
        <v>463000</v>
      </c>
      <c r="E185">
        <v>406</v>
      </c>
      <c r="F185" s="3">
        <v>400.46807615359438</v>
      </c>
    </row>
    <row r="186" spans="1:6">
      <c r="A186">
        <v>18</v>
      </c>
      <c r="B186">
        <v>-90.025000000000006</v>
      </c>
      <c r="C186">
        <v>1709</v>
      </c>
      <c r="D186">
        <v>463000</v>
      </c>
      <c r="E186">
        <v>386</v>
      </c>
      <c r="F186" s="3">
        <v>400.52386697113218</v>
      </c>
    </row>
    <row r="187" spans="1:6">
      <c r="A187">
        <v>19</v>
      </c>
      <c r="B187">
        <v>-89.918999999999997</v>
      </c>
      <c r="C187">
        <v>1709</v>
      </c>
      <c r="D187">
        <v>463000</v>
      </c>
      <c r="E187">
        <v>375</v>
      </c>
      <c r="F187" s="3">
        <v>390.2531593312666</v>
      </c>
    </row>
    <row r="188" spans="1:6">
      <c r="A188">
        <v>20</v>
      </c>
      <c r="B188">
        <v>-89.805999999999997</v>
      </c>
      <c r="C188">
        <v>1709</v>
      </c>
      <c r="D188">
        <v>463000</v>
      </c>
      <c r="E188">
        <v>383</v>
      </c>
      <c r="F188" s="3">
        <v>369.79058520007584</v>
      </c>
    </row>
    <row r="189" spans="1:6">
      <c r="A189">
        <v>21</v>
      </c>
      <c r="B189">
        <v>-89.691000000000003</v>
      </c>
      <c r="C189">
        <v>1709</v>
      </c>
      <c r="D189">
        <v>463000</v>
      </c>
      <c r="E189">
        <v>342</v>
      </c>
      <c r="F189" s="3">
        <v>341.55147417244876</v>
      </c>
    </row>
    <row r="190" spans="1:6">
      <c r="A190">
        <v>22</v>
      </c>
      <c r="B190">
        <v>-89.576999999999998</v>
      </c>
      <c r="C190">
        <v>1709</v>
      </c>
      <c r="D190">
        <v>463000</v>
      </c>
      <c r="E190">
        <v>285</v>
      </c>
      <c r="F190" s="3">
        <v>309.54318340787023</v>
      </c>
    </row>
    <row r="191" spans="1:6">
      <c r="A191">
        <v>23</v>
      </c>
      <c r="B191">
        <v>-89.457999999999998</v>
      </c>
      <c r="C191">
        <v>1709</v>
      </c>
      <c r="D191">
        <v>463000</v>
      </c>
      <c r="E191">
        <v>292</v>
      </c>
      <c r="F191" s="3">
        <v>275.51483392090233</v>
      </c>
    </row>
    <row r="192" spans="1:6">
      <c r="A192">
        <v>24</v>
      </c>
      <c r="B192">
        <v>-89.341999999999999</v>
      </c>
      <c r="C192">
        <v>1709</v>
      </c>
      <c r="D192">
        <v>463000</v>
      </c>
      <c r="E192">
        <v>258</v>
      </c>
      <c r="F192" s="3">
        <v>244.72909855916285</v>
      </c>
    </row>
    <row r="193" spans="1:6">
      <c r="A193">
        <v>25</v>
      </c>
      <c r="B193">
        <v>-89.234999999999999</v>
      </c>
      <c r="C193">
        <v>1709</v>
      </c>
      <c r="D193">
        <v>463000</v>
      </c>
      <c r="E193">
        <v>207</v>
      </c>
      <c r="F193" s="3">
        <v>220.15975119463707</v>
      </c>
    </row>
    <row r="194" spans="1:6">
      <c r="A194">
        <v>26</v>
      </c>
      <c r="B194">
        <v>-89.13</v>
      </c>
      <c r="C194">
        <v>1709</v>
      </c>
      <c r="D194">
        <v>463000</v>
      </c>
      <c r="E194">
        <v>204</v>
      </c>
      <c r="F194" s="3">
        <v>200.38378781787566</v>
      </c>
    </row>
    <row r="195" spans="1:6">
      <c r="A195">
        <v>27</v>
      </c>
      <c r="B195">
        <v>-89.016000000000005</v>
      </c>
      <c r="C195">
        <v>1709</v>
      </c>
      <c r="D195">
        <v>463000</v>
      </c>
      <c r="E195">
        <v>179</v>
      </c>
      <c r="F195" s="3">
        <v>183.85760043430747</v>
      </c>
    </row>
    <row r="196" spans="1:6">
      <c r="A196">
        <v>28</v>
      </c>
      <c r="B196">
        <v>-88.896000000000001</v>
      </c>
      <c r="C196">
        <v>1709</v>
      </c>
      <c r="D196">
        <v>463000</v>
      </c>
      <c r="E196">
        <v>175</v>
      </c>
      <c r="F196" s="3">
        <v>171.47720125728219</v>
      </c>
    </row>
    <row r="197" spans="1:6">
      <c r="A197">
        <v>29</v>
      </c>
      <c r="B197">
        <v>-88.790999999999997</v>
      </c>
      <c r="C197">
        <v>1709</v>
      </c>
      <c r="D197">
        <v>463000</v>
      </c>
      <c r="E197">
        <v>177</v>
      </c>
      <c r="F197" s="3">
        <v>164.10777206320009</v>
      </c>
    </row>
    <row r="198" spans="1:6">
      <c r="A198">
        <v>30</v>
      </c>
      <c r="B198">
        <v>-88.671999999999997</v>
      </c>
      <c r="C198">
        <v>1709</v>
      </c>
      <c r="D198">
        <v>463000</v>
      </c>
      <c r="E198">
        <v>156</v>
      </c>
      <c r="F198" s="3">
        <v>158.69977437502786</v>
      </c>
    </row>
    <row r="199" spans="1:6">
      <c r="A199">
        <v>31</v>
      </c>
      <c r="B199">
        <v>-88.56</v>
      </c>
      <c r="C199">
        <v>1709</v>
      </c>
      <c r="D199">
        <v>463000</v>
      </c>
      <c r="E199">
        <v>180</v>
      </c>
      <c r="F199" s="3">
        <v>155.62846590649235</v>
      </c>
    </row>
    <row r="200" spans="1:6">
      <c r="A200">
        <v>32</v>
      </c>
      <c r="B200">
        <v>-88.451999999999998</v>
      </c>
      <c r="C200">
        <v>1709</v>
      </c>
      <c r="D200">
        <v>463000</v>
      </c>
      <c r="E200">
        <v>167</v>
      </c>
      <c r="F200" s="3">
        <v>153.88797820401254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21</v>
      </c>
    </row>
    <row r="206" spans="1:6">
      <c r="A206" t="s">
        <v>22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23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56</v>
      </c>
      <c r="B218" t="s">
        <v>35</v>
      </c>
      <c r="C218" t="s">
        <v>38</v>
      </c>
      <c r="D218" t="s">
        <v>55</v>
      </c>
      <c r="E218" t="s">
        <v>54</v>
      </c>
      <c r="F218" t="s">
        <v>75</v>
      </c>
    </row>
    <row r="219" spans="1:10">
      <c r="A219">
        <v>1</v>
      </c>
      <c r="B219">
        <v>-91.947999999999993</v>
      </c>
      <c r="C219">
        <v>2114</v>
      </c>
      <c r="D219">
        <v>573000</v>
      </c>
      <c r="E219">
        <v>178</v>
      </c>
      <c r="F219" s="3">
        <v>194.88610642634029</v>
      </c>
      <c r="J219" t="s">
        <v>91</v>
      </c>
    </row>
    <row r="220" spans="1:10">
      <c r="A220">
        <v>2</v>
      </c>
      <c r="B220">
        <v>-91.838999999999999</v>
      </c>
      <c r="C220">
        <v>2114</v>
      </c>
      <c r="D220">
        <v>573000</v>
      </c>
      <c r="E220">
        <v>188</v>
      </c>
      <c r="F220" s="3">
        <v>195.02882880705346</v>
      </c>
    </row>
    <row r="221" spans="1:10">
      <c r="A221">
        <v>3</v>
      </c>
      <c r="B221">
        <v>-91.724000000000004</v>
      </c>
      <c r="C221">
        <v>2114</v>
      </c>
      <c r="D221">
        <v>573000</v>
      </c>
      <c r="E221">
        <v>168</v>
      </c>
      <c r="F221" s="3">
        <v>195.35371774167538</v>
      </c>
    </row>
    <row r="222" spans="1:10">
      <c r="A222">
        <v>4</v>
      </c>
      <c r="B222">
        <v>-91.611999999999995</v>
      </c>
      <c r="C222">
        <v>2114</v>
      </c>
      <c r="D222">
        <v>573000</v>
      </c>
      <c r="E222">
        <v>212</v>
      </c>
      <c r="F222" s="3">
        <v>196.0040860607624</v>
      </c>
    </row>
    <row r="223" spans="1:10">
      <c r="A223">
        <v>5</v>
      </c>
      <c r="B223">
        <v>-91.5</v>
      </c>
      <c r="C223">
        <v>2114</v>
      </c>
      <c r="D223">
        <v>573000</v>
      </c>
      <c r="E223">
        <v>194</v>
      </c>
      <c r="F223" s="3">
        <v>197.25857690146657</v>
      </c>
    </row>
    <row r="224" spans="1:10">
      <c r="A224">
        <v>6</v>
      </c>
      <c r="B224">
        <v>-91.394000000000005</v>
      </c>
      <c r="C224">
        <v>2114</v>
      </c>
      <c r="D224">
        <v>573000</v>
      </c>
      <c r="E224">
        <v>181</v>
      </c>
      <c r="F224" s="3">
        <v>199.38964095790297</v>
      </c>
    </row>
    <row r="225" spans="1:6">
      <c r="A225">
        <v>7</v>
      </c>
      <c r="B225">
        <v>-91.281000000000006</v>
      </c>
      <c r="C225">
        <v>2114</v>
      </c>
      <c r="D225">
        <v>573000</v>
      </c>
      <c r="E225">
        <v>224</v>
      </c>
      <c r="F225" s="3">
        <v>203.27469535547331</v>
      </c>
    </row>
    <row r="226" spans="1:6">
      <c r="A226">
        <v>8</v>
      </c>
      <c r="B226">
        <v>-91.165000000000006</v>
      </c>
      <c r="C226">
        <v>2114</v>
      </c>
      <c r="D226">
        <v>573000</v>
      </c>
      <c r="E226">
        <v>184</v>
      </c>
      <c r="F226" s="3">
        <v>209.85952606567761</v>
      </c>
    </row>
    <row r="227" spans="1:6">
      <c r="A227">
        <v>9</v>
      </c>
      <c r="B227">
        <v>-91.049000000000007</v>
      </c>
      <c r="C227">
        <v>2114</v>
      </c>
      <c r="D227">
        <v>573000</v>
      </c>
      <c r="E227">
        <v>211</v>
      </c>
      <c r="F227" s="3">
        <v>220.13568625969563</v>
      </c>
    </row>
    <row r="228" spans="1:6">
      <c r="A228">
        <v>10</v>
      </c>
      <c r="B228">
        <v>-90.933999999999997</v>
      </c>
      <c r="C228">
        <v>2114</v>
      </c>
      <c r="D228">
        <v>573000</v>
      </c>
      <c r="E228">
        <v>236</v>
      </c>
      <c r="F228" s="3">
        <v>235.01352587269923</v>
      </c>
    </row>
    <row r="229" spans="1:6">
      <c r="A229">
        <v>11</v>
      </c>
      <c r="B229">
        <v>-90.823999999999998</v>
      </c>
      <c r="C229">
        <v>2114</v>
      </c>
      <c r="D229">
        <v>573000</v>
      </c>
      <c r="E229">
        <v>220</v>
      </c>
      <c r="F229" s="3">
        <v>254.31180230793117</v>
      </c>
    </row>
    <row r="230" spans="1:6">
      <c r="A230">
        <v>12</v>
      </c>
      <c r="B230">
        <v>-90.709000000000003</v>
      </c>
      <c r="C230">
        <v>2114</v>
      </c>
      <c r="D230">
        <v>573000</v>
      </c>
      <c r="E230">
        <v>270</v>
      </c>
      <c r="F230" s="3">
        <v>279.90002694259209</v>
      </c>
    </row>
    <row r="231" spans="1:6">
      <c r="A231">
        <v>13</v>
      </c>
      <c r="B231">
        <v>-90.594999999999999</v>
      </c>
      <c r="C231">
        <v>2114</v>
      </c>
      <c r="D231">
        <v>573000</v>
      </c>
      <c r="E231">
        <v>325</v>
      </c>
      <c r="F231" s="3">
        <v>309.90027318888531</v>
      </c>
    </row>
    <row r="232" spans="1:6">
      <c r="A232">
        <v>14</v>
      </c>
      <c r="B232">
        <v>-90.486999999999995</v>
      </c>
      <c r="C232">
        <v>2114</v>
      </c>
      <c r="D232">
        <v>573000</v>
      </c>
      <c r="E232">
        <v>365</v>
      </c>
      <c r="F232" s="3">
        <v>340.80285996899147</v>
      </c>
    </row>
    <row r="233" spans="1:6">
      <c r="A233">
        <v>15</v>
      </c>
      <c r="B233">
        <v>-90.372</v>
      </c>
      <c r="C233">
        <v>2114</v>
      </c>
      <c r="D233">
        <v>573000</v>
      </c>
      <c r="E233">
        <v>391</v>
      </c>
      <c r="F233" s="3">
        <v>373.41872502393556</v>
      </c>
    </row>
    <row r="234" spans="1:6">
      <c r="A234">
        <v>16</v>
      </c>
      <c r="B234">
        <v>-90.256</v>
      </c>
      <c r="C234">
        <v>2114</v>
      </c>
      <c r="D234">
        <v>573000</v>
      </c>
      <c r="E234">
        <v>393</v>
      </c>
      <c r="F234" s="3">
        <v>402.21344281880391</v>
      </c>
    </row>
    <row r="235" spans="1:6">
      <c r="A235">
        <v>17</v>
      </c>
      <c r="B235">
        <v>-90.14</v>
      </c>
      <c r="C235">
        <v>2114</v>
      </c>
      <c r="D235">
        <v>573000</v>
      </c>
      <c r="E235">
        <v>460</v>
      </c>
      <c r="F235" s="3">
        <v>422.95490448602789</v>
      </c>
    </row>
    <row r="236" spans="1:6">
      <c r="A236">
        <v>18</v>
      </c>
      <c r="B236">
        <v>-90.025000000000006</v>
      </c>
      <c r="C236">
        <v>2114</v>
      </c>
      <c r="D236">
        <v>573000</v>
      </c>
      <c r="E236">
        <v>429</v>
      </c>
      <c r="F236" s="3">
        <v>432.51297286535799</v>
      </c>
    </row>
    <row r="237" spans="1:6">
      <c r="A237">
        <v>19</v>
      </c>
      <c r="B237">
        <v>-89.918999999999997</v>
      </c>
      <c r="C237">
        <v>2114</v>
      </c>
      <c r="D237">
        <v>573000</v>
      </c>
      <c r="E237">
        <v>444</v>
      </c>
      <c r="F237" s="3">
        <v>430.3110529369186</v>
      </c>
    </row>
    <row r="238" spans="1:6">
      <c r="A238">
        <v>20</v>
      </c>
      <c r="B238">
        <v>-89.805999999999997</v>
      </c>
      <c r="C238">
        <v>2114</v>
      </c>
      <c r="D238">
        <v>573000</v>
      </c>
      <c r="E238">
        <v>394</v>
      </c>
      <c r="F238" s="3">
        <v>416.65980645644868</v>
      </c>
    </row>
    <row r="239" spans="1:6">
      <c r="A239">
        <v>21</v>
      </c>
      <c r="B239">
        <v>-89.691000000000003</v>
      </c>
      <c r="C239">
        <v>2114</v>
      </c>
      <c r="D239">
        <v>573000</v>
      </c>
      <c r="E239">
        <v>377</v>
      </c>
      <c r="F239" s="3">
        <v>392.85017617137777</v>
      </c>
    </row>
    <row r="240" spans="1:6">
      <c r="A240">
        <v>22</v>
      </c>
      <c r="B240">
        <v>-89.576999999999998</v>
      </c>
      <c r="C240">
        <v>2114</v>
      </c>
      <c r="D240">
        <v>573000</v>
      </c>
      <c r="E240">
        <v>324</v>
      </c>
      <c r="F240" s="3">
        <v>362.71421503015921</v>
      </c>
    </row>
    <row r="241" spans="1:6">
      <c r="A241">
        <v>23</v>
      </c>
      <c r="B241">
        <v>-89.457999999999998</v>
      </c>
      <c r="C241">
        <v>2114</v>
      </c>
      <c r="D241">
        <v>573000</v>
      </c>
      <c r="E241">
        <v>334</v>
      </c>
      <c r="F241" s="3">
        <v>328.46691759792628</v>
      </c>
    </row>
    <row r="242" spans="1:6">
      <c r="A242">
        <v>24</v>
      </c>
      <c r="B242">
        <v>-89.341999999999999</v>
      </c>
      <c r="C242">
        <v>2114</v>
      </c>
      <c r="D242">
        <v>573000</v>
      </c>
      <c r="E242">
        <v>310</v>
      </c>
      <c r="F242" s="3">
        <v>296.10501838893316</v>
      </c>
    </row>
    <row r="243" spans="1:6">
      <c r="A243">
        <v>25</v>
      </c>
      <c r="B243">
        <v>-89.234999999999999</v>
      </c>
      <c r="C243">
        <v>2114</v>
      </c>
      <c r="D243">
        <v>573000</v>
      </c>
      <c r="E243">
        <v>273</v>
      </c>
      <c r="F243" s="3">
        <v>269.5683302294355</v>
      </c>
    </row>
    <row r="244" spans="1:6">
      <c r="A244">
        <v>26</v>
      </c>
      <c r="B244">
        <v>-89.13</v>
      </c>
      <c r="C244">
        <v>2114</v>
      </c>
      <c r="D244">
        <v>573000</v>
      </c>
      <c r="E244">
        <v>257</v>
      </c>
      <c r="F244" s="3">
        <v>247.86403078489971</v>
      </c>
    </row>
    <row r="245" spans="1:6">
      <c r="A245">
        <v>27</v>
      </c>
      <c r="B245">
        <v>-89.016000000000005</v>
      </c>
      <c r="C245">
        <v>2114</v>
      </c>
      <c r="D245">
        <v>573000</v>
      </c>
      <c r="E245">
        <v>246</v>
      </c>
      <c r="F245" s="3">
        <v>229.5747835451028</v>
      </c>
    </row>
    <row r="246" spans="1:6">
      <c r="A246">
        <v>28</v>
      </c>
      <c r="B246">
        <v>-88.896000000000001</v>
      </c>
      <c r="C246">
        <v>2114</v>
      </c>
      <c r="D246">
        <v>573000</v>
      </c>
      <c r="E246">
        <v>230</v>
      </c>
      <c r="F246" s="3">
        <v>215.85958464715543</v>
      </c>
    </row>
    <row r="247" spans="1:6">
      <c r="A247">
        <v>29</v>
      </c>
      <c r="B247">
        <v>-88.790999999999997</v>
      </c>
      <c r="C247">
        <v>2114</v>
      </c>
      <c r="D247">
        <v>573000</v>
      </c>
      <c r="E247">
        <v>197</v>
      </c>
      <c r="F247" s="3">
        <v>207.74444202312918</v>
      </c>
    </row>
    <row r="248" spans="1:6">
      <c r="A248">
        <v>30</v>
      </c>
      <c r="B248">
        <v>-88.671999999999997</v>
      </c>
      <c r="C248">
        <v>2114</v>
      </c>
      <c r="D248">
        <v>573000</v>
      </c>
      <c r="E248">
        <v>243</v>
      </c>
      <c r="F248" s="3">
        <v>201.8620671328205</v>
      </c>
    </row>
    <row r="249" spans="1:6">
      <c r="A249">
        <v>31</v>
      </c>
      <c r="B249">
        <v>-88.56</v>
      </c>
      <c r="C249">
        <v>2114</v>
      </c>
      <c r="D249">
        <v>573000</v>
      </c>
      <c r="E249">
        <v>231</v>
      </c>
      <c r="F249" s="3">
        <v>198.58462115667143</v>
      </c>
    </row>
    <row r="250" spans="1:6">
      <c r="A250">
        <v>32</v>
      </c>
      <c r="B250">
        <v>-88.451999999999998</v>
      </c>
      <c r="C250">
        <v>2114</v>
      </c>
      <c r="D250">
        <v>573000</v>
      </c>
      <c r="E250">
        <v>220</v>
      </c>
      <c r="F250" s="3">
        <v>196.77135432202675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24</v>
      </c>
    </row>
    <row r="256" spans="1:6">
      <c r="A256" t="s">
        <v>25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56</v>
      </c>
      <c r="B268" t="s">
        <v>35</v>
      </c>
      <c r="C268" t="s">
        <v>38</v>
      </c>
      <c r="D268" t="s">
        <v>55</v>
      </c>
      <c r="E268" t="s">
        <v>54</v>
      </c>
      <c r="F268" t="s">
        <v>75</v>
      </c>
    </row>
    <row r="269" spans="1:10">
      <c r="A269">
        <v>1</v>
      </c>
      <c r="B269">
        <v>-91.947999999999993</v>
      </c>
      <c r="C269">
        <v>1962</v>
      </c>
      <c r="D269">
        <v>530000</v>
      </c>
      <c r="E269">
        <v>161</v>
      </c>
      <c r="F269" s="3">
        <v>173.26344527196568</v>
      </c>
      <c r="J269" t="s">
        <v>92</v>
      </c>
    </row>
    <row r="270" spans="1:10">
      <c r="A270">
        <v>2</v>
      </c>
      <c r="B270">
        <v>-91.838999999999999</v>
      </c>
      <c r="C270">
        <v>1962</v>
      </c>
      <c r="D270">
        <v>530000</v>
      </c>
      <c r="E270">
        <v>141</v>
      </c>
      <c r="F270" s="3">
        <v>173.55824743760377</v>
      </c>
    </row>
    <row r="271" spans="1:10">
      <c r="A271">
        <v>3</v>
      </c>
      <c r="B271">
        <v>-91.724000000000004</v>
      </c>
      <c r="C271">
        <v>1962</v>
      </c>
      <c r="D271">
        <v>530000</v>
      </c>
      <c r="E271">
        <v>173</v>
      </c>
      <c r="F271" s="3">
        <v>174.17293299752862</v>
      </c>
    </row>
    <row r="272" spans="1:10">
      <c r="A272">
        <v>4</v>
      </c>
      <c r="B272">
        <v>-91.611999999999995</v>
      </c>
      <c r="C272">
        <v>1962</v>
      </c>
      <c r="D272">
        <v>530000</v>
      </c>
      <c r="E272">
        <v>156</v>
      </c>
      <c r="F272" s="3">
        <v>175.30493365873173</v>
      </c>
    </row>
    <row r="273" spans="1:6">
      <c r="A273">
        <v>5</v>
      </c>
      <c r="B273">
        <v>-91.5</v>
      </c>
      <c r="C273">
        <v>1962</v>
      </c>
      <c r="D273">
        <v>530000</v>
      </c>
      <c r="E273">
        <v>187</v>
      </c>
      <c r="F273" s="3">
        <v>177.32474503786341</v>
      </c>
    </row>
    <row r="274" spans="1:6">
      <c r="A274">
        <v>6</v>
      </c>
      <c r="B274">
        <v>-91.394000000000005</v>
      </c>
      <c r="C274">
        <v>1962</v>
      </c>
      <c r="D274">
        <v>530000</v>
      </c>
      <c r="E274">
        <v>197</v>
      </c>
      <c r="F274" s="3">
        <v>180.52033406577931</v>
      </c>
    </row>
    <row r="275" spans="1:6">
      <c r="A275">
        <v>7</v>
      </c>
      <c r="B275">
        <v>-91.281000000000006</v>
      </c>
      <c r="C275">
        <v>1962</v>
      </c>
      <c r="D275">
        <v>530000</v>
      </c>
      <c r="E275">
        <v>173</v>
      </c>
      <c r="F275" s="3">
        <v>185.96427505168975</v>
      </c>
    </row>
    <row r="276" spans="1:6">
      <c r="A276">
        <v>8</v>
      </c>
      <c r="B276">
        <v>-91.165000000000006</v>
      </c>
      <c r="C276">
        <v>1962</v>
      </c>
      <c r="D276">
        <v>530000</v>
      </c>
      <c r="E276">
        <v>191</v>
      </c>
      <c r="F276" s="3">
        <v>194.60191194584138</v>
      </c>
    </row>
    <row r="277" spans="1:6">
      <c r="A277">
        <v>9</v>
      </c>
      <c r="B277">
        <v>-91.049000000000007</v>
      </c>
      <c r="C277">
        <v>1962</v>
      </c>
      <c r="D277">
        <v>530000</v>
      </c>
      <c r="E277">
        <v>188</v>
      </c>
      <c r="F277" s="3">
        <v>207.27112786534013</v>
      </c>
    </row>
    <row r="278" spans="1:6">
      <c r="A278">
        <v>10</v>
      </c>
      <c r="B278">
        <v>-90.933999999999997</v>
      </c>
      <c r="C278">
        <v>1962</v>
      </c>
      <c r="D278">
        <v>530000</v>
      </c>
      <c r="E278">
        <v>232</v>
      </c>
      <c r="F278" s="3">
        <v>224.59535508487167</v>
      </c>
    </row>
    <row r="279" spans="1:6">
      <c r="A279">
        <v>11</v>
      </c>
      <c r="B279">
        <v>-90.823999999999998</v>
      </c>
      <c r="C279">
        <v>1962</v>
      </c>
      <c r="D279">
        <v>530000</v>
      </c>
      <c r="E279">
        <v>258</v>
      </c>
      <c r="F279" s="3">
        <v>245.94259201978315</v>
      </c>
    </row>
    <row r="280" spans="1:6">
      <c r="A280">
        <v>12</v>
      </c>
      <c r="B280">
        <v>-90.709000000000003</v>
      </c>
      <c r="C280">
        <v>1962</v>
      </c>
      <c r="D280">
        <v>530000</v>
      </c>
      <c r="E280">
        <v>249</v>
      </c>
      <c r="F280" s="3">
        <v>272.93370411297099</v>
      </c>
    </row>
    <row r="281" spans="1:6">
      <c r="A281">
        <v>13</v>
      </c>
      <c r="B281">
        <v>-90.594999999999999</v>
      </c>
      <c r="C281">
        <v>1962</v>
      </c>
      <c r="D281">
        <v>530000</v>
      </c>
      <c r="E281">
        <v>281</v>
      </c>
      <c r="F281" s="3">
        <v>303.19586235283856</v>
      </c>
    </row>
    <row r="282" spans="1:6">
      <c r="A282">
        <v>14</v>
      </c>
      <c r="B282">
        <v>-90.486999999999995</v>
      </c>
      <c r="C282">
        <v>1962</v>
      </c>
      <c r="D282">
        <v>530000</v>
      </c>
      <c r="E282">
        <v>332</v>
      </c>
      <c r="F282" s="3">
        <v>333.12717713871655</v>
      </c>
    </row>
    <row r="283" spans="1:6">
      <c r="A283">
        <v>15</v>
      </c>
      <c r="B283">
        <v>-90.372</v>
      </c>
      <c r="C283">
        <v>1962</v>
      </c>
      <c r="D283">
        <v>530000</v>
      </c>
      <c r="E283">
        <v>372</v>
      </c>
      <c r="F283" s="3">
        <v>363.48758364250949</v>
      </c>
    </row>
    <row r="284" spans="1:6">
      <c r="A284">
        <v>16</v>
      </c>
      <c r="B284">
        <v>-90.256</v>
      </c>
      <c r="C284">
        <v>1962</v>
      </c>
      <c r="D284">
        <v>530000</v>
      </c>
      <c r="E284">
        <v>434</v>
      </c>
      <c r="F284" s="3">
        <v>389.13367806483194</v>
      </c>
    </row>
    <row r="285" spans="1:6">
      <c r="A285">
        <v>17</v>
      </c>
      <c r="B285">
        <v>-90.14</v>
      </c>
      <c r="C285">
        <v>1962</v>
      </c>
      <c r="D285">
        <v>530000</v>
      </c>
      <c r="E285">
        <v>455</v>
      </c>
      <c r="F285" s="3">
        <v>406.49900082276412</v>
      </c>
    </row>
    <row r="286" spans="1:6">
      <c r="A286">
        <v>18</v>
      </c>
      <c r="B286">
        <v>-90.025000000000006</v>
      </c>
      <c r="C286">
        <v>1962</v>
      </c>
      <c r="D286">
        <v>530000</v>
      </c>
      <c r="E286">
        <v>425</v>
      </c>
      <c r="F286" s="3">
        <v>413.18157952956716</v>
      </c>
    </row>
    <row r="287" spans="1:6">
      <c r="A287">
        <v>19</v>
      </c>
      <c r="B287">
        <v>-89.918999999999997</v>
      </c>
      <c r="C287">
        <v>1962</v>
      </c>
      <c r="D287">
        <v>530000</v>
      </c>
      <c r="E287">
        <v>407</v>
      </c>
      <c r="F287" s="3">
        <v>409.21113232887399</v>
      </c>
    </row>
    <row r="288" spans="1:6">
      <c r="A288">
        <v>20</v>
      </c>
      <c r="B288">
        <v>-89.805999999999997</v>
      </c>
      <c r="C288">
        <v>1962</v>
      </c>
      <c r="D288">
        <v>530000</v>
      </c>
      <c r="E288">
        <v>368</v>
      </c>
      <c r="F288" s="3">
        <v>394.82107744596811</v>
      </c>
    </row>
    <row r="289" spans="1:6">
      <c r="A289">
        <v>21</v>
      </c>
      <c r="B289">
        <v>-89.691000000000003</v>
      </c>
      <c r="C289">
        <v>1962</v>
      </c>
      <c r="D289">
        <v>530000</v>
      </c>
      <c r="E289">
        <v>332</v>
      </c>
      <c r="F289" s="3">
        <v>371.37021710234052</v>
      </c>
    </row>
    <row r="290" spans="1:6">
      <c r="A290">
        <v>22</v>
      </c>
      <c r="B290">
        <v>-89.576999999999998</v>
      </c>
      <c r="C290">
        <v>1962</v>
      </c>
      <c r="D290">
        <v>530000</v>
      </c>
      <c r="E290">
        <v>335</v>
      </c>
      <c r="F290" s="3">
        <v>342.32323376268363</v>
      </c>
    </row>
    <row r="291" spans="1:6">
      <c r="A291">
        <v>23</v>
      </c>
      <c r="B291">
        <v>-89.457999999999998</v>
      </c>
      <c r="C291">
        <v>1962</v>
      </c>
      <c r="D291">
        <v>530000</v>
      </c>
      <c r="E291">
        <v>287</v>
      </c>
      <c r="F291" s="3">
        <v>309.45912201813547</v>
      </c>
    </row>
    <row r="292" spans="1:6">
      <c r="A292">
        <v>24</v>
      </c>
      <c r="B292">
        <v>-89.341999999999999</v>
      </c>
      <c r="C292">
        <v>1962</v>
      </c>
      <c r="D292">
        <v>530000</v>
      </c>
      <c r="E292">
        <v>287</v>
      </c>
      <c r="F292" s="3">
        <v>278.21606307593458</v>
      </c>
    </row>
    <row r="293" spans="1:6">
      <c r="A293">
        <v>25</v>
      </c>
      <c r="B293">
        <v>-89.234999999999999</v>
      </c>
      <c r="C293">
        <v>1962</v>
      </c>
      <c r="D293">
        <v>530000</v>
      </c>
      <c r="E293">
        <v>274</v>
      </c>
      <c r="F293" s="3">
        <v>252.25788472432748</v>
      </c>
    </row>
    <row r="294" spans="1:6">
      <c r="A294">
        <v>26</v>
      </c>
      <c r="B294">
        <v>-89.13</v>
      </c>
      <c r="C294">
        <v>1962</v>
      </c>
      <c r="D294">
        <v>530000</v>
      </c>
      <c r="E294">
        <v>236</v>
      </c>
      <c r="F294" s="3">
        <v>230.63531745593571</v>
      </c>
    </row>
    <row r="295" spans="1:6">
      <c r="A295">
        <v>27</v>
      </c>
      <c r="B295">
        <v>-89.016000000000005</v>
      </c>
      <c r="C295">
        <v>1962</v>
      </c>
      <c r="D295">
        <v>530000</v>
      </c>
      <c r="E295">
        <v>222</v>
      </c>
      <c r="F295" s="3">
        <v>211.96900956818291</v>
      </c>
    </row>
    <row r="296" spans="1:6">
      <c r="A296">
        <v>28</v>
      </c>
      <c r="B296">
        <v>-88.896000000000001</v>
      </c>
      <c r="C296">
        <v>1962</v>
      </c>
      <c r="D296">
        <v>530000</v>
      </c>
      <c r="E296">
        <v>205</v>
      </c>
      <c r="F296" s="3">
        <v>197.52338325613781</v>
      </c>
    </row>
    <row r="297" spans="1:6">
      <c r="A297">
        <v>29</v>
      </c>
      <c r="B297">
        <v>-88.790999999999997</v>
      </c>
      <c r="C297">
        <v>1962</v>
      </c>
      <c r="D297">
        <v>530000</v>
      </c>
      <c r="E297">
        <v>224</v>
      </c>
      <c r="F297" s="3">
        <v>188.66321556591498</v>
      </c>
    </row>
    <row r="298" spans="1:6">
      <c r="A298">
        <v>30</v>
      </c>
      <c r="B298">
        <v>-88.671999999999997</v>
      </c>
      <c r="C298">
        <v>1962</v>
      </c>
      <c r="D298">
        <v>530000</v>
      </c>
      <c r="E298">
        <v>188</v>
      </c>
      <c r="F298" s="3">
        <v>181.97652031077129</v>
      </c>
    </row>
    <row r="299" spans="1:6">
      <c r="A299">
        <v>31</v>
      </c>
      <c r="B299">
        <v>-88.56</v>
      </c>
      <c r="C299">
        <v>1962</v>
      </c>
      <c r="D299">
        <v>530000</v>
      </c>
      <c r="E299">
        <v>180</v>
      </c>
      <c r="F299" s="3">
        <v>178.07040417977197</v>
      </c>
    </row>
    <row r="300" spans="1:6">
      <c r="A300">
        <v>32</v>
      </c>
      <c r="B300">
        <v>-88.451999999999998</v>
      </c>
      <c r="C300">
        <v>1962</v>
      </c>
      <c r="D300">
        <v>530000</v>
      </c>
      <c r="E300">
        <v>225</v>
      </c>
      <c r="F300" s="3">
        <v>175.79868466225071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27</v>
      </c>
    </row>
    <row r="306" spans="1:10">
      <c r="A306" t="s">
        <v>28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29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56</v>
      </c>
      <c r="B318" t="s">
        <v>35</v>
      </c>
      <c r="C318" t="s">
        <v>38</v>
      </c>
      <c r="D318" t="s">
        <v>55</v>
      </c>
      <c r="E318" t="s">
        <v>54</v>
      </c>
      <c r="F318" t="s">
        <v>75</v>
      </c>
    </row>
    <row r="319" spans="1:10">
      <c r="A319">
        <v>1</v>
      </c>
      <c r="B319">
        <v>-91.947999999999993</v>
      </c>
      <c r="C319">
        <v>1639</v>
      </c>
      <c r="D319">
        <v>431000</v>
      </c>
      <c r="E319">
        <v>90</v>
      </c>
      <c r="F319" s="3">
        <v>133.09164162853344</v>
      </c>
      <c r="J319" t="s">
        <v>93</v>
      </c>
    </row>
    <row r="320" spans="1:10">
      <c r="A320">
        <v>2</v>
      </c>
      <c r="B320">
        <v>-91.838999999999999</v>
      </c>
      <c r="C320">
        <v>1639</v>
      </c>
      <c r="D320">
        <v>431000</v>
      </c>
      <c r="E320">
        <v>121</v>
      </c>
      <c r="F320" s="3">
        <v>133.17245116108461</v>
      </c>
    </row>
    <row r="321" spans="1:6">
      <c r="A321">
        <v>3</v>
      </c>
      <c r="B321">
        <v>-91.724000000000004</v>
      </c>
      <c r="C321">
        <v>1639</v>
      </c>
      <c r="D321">
        <v>431000</v>
      </c>
      <c r="E321">
        <v>157</v>
      </c>
      <c r="F321" s="3">
        <v>133.37436213782482</v>
      </c>
    </row>
    <row r="322" spans="1:6">
      <c r="A322">
        <v>4</v>
      </c>
      <c r="B322">
        <v>-91.611999999999995</v>
      </c>
      <c r="C322">
        <v>1639</v>
      </c>
      <c r="D322">
        <v>431000</v>
      </c>
      <c r="E322">
        <v>141</v>
      </c>
      <c r="F322" s="3">
        <v>133.81442850033827</v>
      </c>
    </row>
    <row r="323" spans="1:6">
      <c r="A323">
        <v>5</v>
      </c>
      <c r="B323">
        <v>-91.5</v>
      </c>
      <c r="C323">
        <v>1639</v>
      </c>
      <c r="D323">
        <v>431000</v>
      </c>
      <c r="E323">
        <v>124</v>
      </c>
      <c r="F323" s="3">
        <v>134.73012954793558</v>
      </c>
    </row>
    <row r="324" spans="1:6">
      <c r="A324">
        <v>6</v>
      </c>
      <c r="B324">
        <v>-91.394000000000005</v>
      </c>
      <c r="C324">
        <v>1639</v>
      </c>
      <c r="D324">
        <v>431000</v>
      </c>
      <c r="E324">
        <v>139</v>
      </c>
      <c r="F324" s="3">
        <v>136.39081084540035</v>
      </c>
    </row>
    <row r="325" spans="1:6">
      <c r="A325">
        <v>7</v>
      </c>
      <c r="B325">
        <v>-91.281000000000006</v>
      </c>
      <c r="C325">
        <v>1639</v>
      </c>
      <c r="D325">
        <v>431000</v>
      </c>
      <c r="E325">
        <v>145</v>
      </c>
      <c r="F325" s="3">
        <v>139.5997054737964</v>
      </c>
    </row>
    <row r="326" spans="1:6">
      <c r="A326">
        <v>8</v>
      </c>
      <c r="B326">
        <v>-91.165000000000006</v>
      </c>
      <c r="C326">
        <v>1639</v>
      </c>
      <c r="D326">
        <v>431000</v>
      </c>
      <c r="E326">
        <v>165</v>
      </c>
      <c r="F326" s="3">
        <v>145.32678563430568</v>
      </c>
    </row>
    <row r="327" spans="1:6">
      <c r="A327">
        <v>9</v>
      </c>
      <c r="B327">
        <v>-91.049000000000007</v>
      </c>
      <c r="C327">
        <v>1639</v>
      </c>
      <c r="D327">
        <v>431000</v>
      </c>
      <c r="E327">
        <v>153</v>
      </c>
      <c r="F327" s="3">
        <v>154.65387690195178</v>
      </c>
    </row>
    <row r="328" spans="1:6">
      <c r="A328">
        <v>10</v>
      </c>
      <c r="B328">
        <v>-90.933999999999997</v>
      </c>
      <c r="C328">
        <v>1639</v>
      </c>
      <c r="D328">
        <v>431000</v>
      </c>
      <c r="E328">
        <v>146</v>
      </c>
      <c r="F328" s="3">
        <v>168.60415227244638</v>
      </c>
    </row>
    <row r="329" spans="1:6">
      <c r="A329">
        <v>11</v>
      </c>
      <c r="B329">
        <v>-90.823999999999998</v>
      </c>
      <c r="C329">
        <v>1639</v>
      </c>
      <c r="D329">
        <v>431000</v>
      </c>
      <c r="E329">
        <v>194</v>
      </c>
      <c r="F329" s="3">
        <v>187.09427079795566</v>
      </c>
    </row>
    <row r="330" spans="1:6">
      <c r="A330">
        <v>12</v>
      </c>
      <c r="B330">
        <v>-90.709000000000003</v>
      </c>
      <c r="C330">
        <v>1639</v>
      </c>
      <c r="D330">
        <v>431000</v>
      </c>
      <c r="E330">
        <v>195</v>
      </c>
      <c r="F330" s="3">
        <v>211.87441541181195</v>
      </c>
    </row>
    <row r="331" spans="1:6">
      <c r="A331">
        <v>13</v>
      </c>
      <c r="B331">
        <v>-90.594999999999999</v>
      </c>
      <c r="C331">
        <v>1639</v>
      </c>
      <c r="D331">
        <v>431000</v>
      </c>
      <c r="E331">
        <v>233</v>
      </c>
      <c r="F331" s="3">
        <v>240.87193717224883</v>
      </c>
    </row>
    <row r="332" spans="1:6">
      <c r="A332">
        <v>14</v>
      </c>
      <c r="B332">
        <v>-90.486999999999995</v>
      </c>
      <c r="C332">
        <v>1639</v>
      </c>
      <c r="D332">
        <v>431000</v>
      </c>
      <c r="E332">
        <v>282</v>
      </c>
      <c r="F332" s="3">
        <v>270.23774733950302</v>
      </c>
    </row>
    <row r="333" spans="1:6">
      <c r="A333">
        <v>15</v>
      </c>
      <c r="B333">
        <v>-90.372</v>
      </c>
      <c r="C333">
        <v>1639</v>
      </c>
      <c r="D333">
        <v>431000</v>
      </c>
      <c r="E333">
        <v>350</v>
      </c>
      <c r="F333" s="3">
        <v>300.05839983544541</v>
      </c>
    </row>
    <row r="334" spans="1:6">
      <c r="A334">
        <v>16</v>
      </c>
      <c r="B334">
        <v>-90.256</v>
      </c>
      <c r="C334">
        <v>1639</v>
      </c>
      <c r="D334">
        <v>431000</v>
      </c>
      <c r="E334">
        <v>304</v>
      </c>
      <c r="F334" s="3">
        <v>324.37635011686831</v>
      </c>
    </row>
    <row r="335" spans="1:6">
      <c r="A335">
        <v>17</v>
      </c>
      <c r="B335">
        <v>-90.14</v>
      </c>
      <c r="C335">
        <v>1639</v>
      </c>
      <c r="D335">
        <v>431000</v>
      </c>
      <c r="E335">
        <v>347</v>
      </c>
      <c r="F335" s="3">
        <v>338.90682109119143</v>
      </c>
    </row>
    <row r="336" spans="1:6">
      <c r="A336">
        <v>18</v>
      </c>
      <c r="B336">
        <v>-90.025000000000006</v>
      </c>
      <c r="C336">
        <v>1639</v>
      </c>
      <c r="D336">
        <v>431000</v>
      </c>
      <c r="E336">
        <v>343</v>
      </c>
      <c r="F336" s="3">
        <v>341.10939853074643</v>
      </c>
    </row>
    <row r="337" spans="1:6">
      <c r="A337">
        <v>19</v>
      </c>
      <c r="B337">
        <v>-89.918999999999997</v>
      </c>
      <c r="C337">
        <v>1639</v>
      </c>
      <c r="D337">
        <v>431000</v>
      </c>
      <c r="E337">
        <v>320</v>
      </c>
      <c r="F337" s="3">
        <v>331.99421113853816</v>
      </c>
    </row>
    <row r="338" spans="1:6">
      <c r="A338">
        <v>20</v>
      </c>
      <c r="B338">
        <v>-89.805999999999997</v>
      </c>
      <c r="C338">
        <v>1639</v>
      </c>
      <c r="D338">
        <v>431000</v>
      </c>
      <c r="E338">
        <v>317</v>
      </c>
      <c r="F338" s="3">
        <v>312.08440134396102</v>
      </c>
    </row>
    <row r="339" spans="1:6">
      <c r="A339">
        <v>21</v>
      </c>
      <c r="B339">
        <v>-89.691000000000003</v>
      </c>
      <c r="C339">
        <v>1639</v>
      </c>
      <c r="D339">
        <v>431000</v>
      </c>
      <c r="E339">
        <v>266</v>
      </c>
      <c r="F339" s="3">
        <v>284.33134681281223</v>
      </c>
    </row>
    <row r="340" spans="1:6">
      <c r="A340">
        <v>22</v>
      </c>
      <c r="B340">
        <v>-89.576999999999998</v>
      </c>
      <c r="C340">
        <v>1639</v>
      </c>
      <c r="D340">
        <v>431000</v>
      </c>
      <c r="E340">
        <v>266</v>
      </c>
      <c r="F340" s="3">
        <v>253.50892151649307</v>
      </c>
    </row>
    <row r="341" spans="1:6">
      <c r="A341">
        <v>23</v>
      </c>
      <c r="B341">
        <v>-89.457999999999998</v>
      </c>
      <c r="C341">
        <v>1639</v>
      </c>
      <c r="D341">
        <v>431000</v>
      </c>
      <c r="E341">
        <v>216</v>
      </c>
      <c r="F341" s="3">
        <v>222.06804550213477</v>
      </c>
    </row>
    <row r="342" spans="1:6">
      <c r="A342">
        <v>24</v>
      </c>
      <c r="B342">
        <v>-89.341999999999999</v>
      </c>
      <c r="C342">
        <v>1639</v>
      </c>
      <c r="D342">
        <v>431000</v>
      </c>
      <c r="E342">
        <v>184</v>
      </c>
      <c r="F342" s="3">
        <v>195.25465299987042</v>
      </c>
    </row>
    <row r="343" spans="1:6">
      <c r="A343">
        <v>25</v>
      </c>
      <c r="B343">
        <v>-89.234999999999999</v>
      </c>
      <c r="C343">
        <v>1639</v>
      </c>
      <c r="D343">
        <v>431000</v>
      </c>
      <c r="E343">
        <v>180</v>
      </c>
      <c r="F343" s="3">
        <v>175.32407003168649</v>
      </c>
    </row>
    <row r="344" spans="1:6">
      <c r="A344">
        <v>26</v>
      </c>
      <c r="B344">
        <v>-89.13</v>
      </c>
      <c r="C344">
        <v>1639</v>
      </c>
      <c r="D344">
        <v>431000</v>
      </c>
      <c r="E344">
        <v>189</v>
      </c>
      <c r="F344" s="3">
        <v>160.52266031965445</v>
      </c>
    </row>
    <row r="345" spans="1:6">
      <c r="A345">
        <v>27</v>
      </c>
      <c r="B345">
        <v>-89.016000000000005</v>
      </c>
      <c r="C345">
        <v>1639</v>
      </c>
      <c r="D345">
        <v>431000</v>
      </c>
      <c r="E345">
        <v>144</v>
      </c>
      <c r="F345" s="3">
        <v>149.28138593241331</v>
      </c>
    </row>
    <row r="346" spans="1:6">
      <c r="A346">
        <v>28</v>
      </c>
      <c r="B346">
        <v>-88.896000000000001</v>
      </c>
      <c r="C346">
        <v>1639</v>
      </c>
      <c r="D346">
        <v>431000</v>
      </c>
      <c r="E346">
        <v>163</v>
      </c>
      <c r="F346" s="3">
        <v>141.78433229749612</v>
      </c>
    </row>
    <row r="347" spans="1:6">
      <c r="A347">
        <v>29</v>
      </c>
      <c r="B347">
        <v>-88.790999999999997</v>
      </c>
      <c r="C347">
        <v>1639</v>
      </c>
      <c r="D347">
        <v>431000</v>
      </c>
      <c r="E347">
        <v>128</v>
      </c>
      <c r="F347" s="3">
        <v>137.85399314171008</v>
      </c>
    </row>
    <row r="348" spans="1:6">
      <c r="A348">
        <v>30</v>
      </c>
      <c r="B348">
        <v>-88.671999999999997</v>
      </c>
      <c r="C348">
        <v>1639</v>
      </c>
      <c r="D348">
        <v>431000</v>
      </c>
      <c r="E348">
        <v>133</v>
      </c>
      <c r="F348" s="3">
        <v>135.33977025808724</v>
      </c>
    </row>
    <row r="349" spans="1:6">
      <c r="A349">
        <v>31</v>
      </c>
      <c r="B349">
        <v>-88.56</v>
      </c>
      <c r="C349">
        <v>1639</v>
      </c>
      <c r="D349">
        <v>431000</v>
      </c>
      <c r="E349">
        <v>162</v>
      </c>
      <c r="F349" s="3">
        <v>134.1200031616855</v>
      </c>
    </row>
    <row r="350" spans="1:6">
      <c r="A350">
        <v>32</v>
      </c>
      <c r="B350">
        <v>-88.451999999999998</v>
      </c>
      <c r="C350">
        <v>1639</v>
      </c>
      <c r="D350">
        <v>431000</v>
      </c>
      <c r="E350">
        <v>162</v>
      </c>
      <c r="F350" s="3">
        <v>133.53268115139923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98</v>
      </c>
    </row>
    <row r="356" spans="1:6">
      <c r="A356" t="s">
        <v>99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100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56</v>
      </c>
      <c r="B368" t="s">
        <v>35</v>
      </c>
      <c r="C368" t="s">
        <v>38</v>
      </c>
      <c r="D368" t="s">
        <v>55</v>
      </c>
      <c r="E368" t="s">
        <v>54</v>
      </c>
      <c r="F368" t="s">
        <v>75</v>
      </c>
    </row>
    <row r="369" spans="1:10">
      <c r="A369">
        <v>1</v>
      </c>
      <c r="B369">
        <v>-91.947999999999993</v>
      </c>
      <c r="C369">
        <v>1445</v>
      </c>
      <c r="D369">
        <v>362000</v>
      </c>
      <c r="E369">
        <v>93</v>
      </c>
      <c r="F369" s="3">
        <v>115.23000014513512</v>
      </c>
      <c r="J369" t="s">
        <v>110</v>
      </c>
    </row>
    <row r="370" spans="1:10">
      <c r="A370">
        <v>2</v>
      </c>
      <c r="B370">
        <v>-91.838999999999999</v>
      </c>
      <c r="C370">
        <v>1445</v>
      </c>
      <c r="D370">
        <v>362000</v>
      </c>
      <c r="E370">
        <v>92</v>
      </c>
      <c r="F370" s="3">
        <v>115.32476205639225</v>
      </c>
    </row>
    <row r="371" spans="1:10">
      <c r="A371">
        <v>3</v>
      </c>
      <c r="B371">
        <v>-91.724000000000004</v>
      </c>
      <c r="C371">
        <v>1445</v>
      </c>
      <c r="D371">
        <v>362000</v>
      </c>
      <c r="E371">
        <v>116</v>
      </c>
      <c r="F371" s="3">
        <v>115.5824285732154</v>
      </c>
    </row>
    <row r="372" spans="1:10">
      <c r="A372">
        <v>4</v>
      </c>
      <c r="B372">
        <v>-91.611999999999995</v>
      </c>
      <c r="C372">
        <v>1445</v>
      </c>
      <c r="D372">
        <v>362000</v>
      </c>
      <c r="E372">
        <v>115</v>
      </c>
      <c r="F372" s="3">
        <v>116.18694113786113</v>
      </c>
    </row>
    <row r="373" spans="1:10">
      <c r="A373">
        <v>5</v>
      </c>
      <c r="B373">
        <v>-91.5</v>
      </c>
      <c r="C373">
        <v>1445</v>
      </c>
      <c r="D373">
        <v>362000</v>
      </c>
      <c r="E373">
        <v>130</v>
      </c>
      <c r="F373" s="3">
        <v>117.52503180721028</v>
      </c>
    </row>
    <row r="374" spans="1:10">
      <c r="A374">
        <v>6</v>
      </c>
      <c r="B374">
        <v>-91.394000000000005</v>
      </c>
      <c r="C374">
        <v>1445</v>
      </c>
      <c r="D374">
        <v>362000</v>
      </c>
      <c r="E374">
        <v>139</v>
      </c>
      <c r="F374" s="3">
        <v>120.07390564927451</v>
      </c>
    </row>
    <row r="375" spans="1:10">
      <c r="A375">
        <v>7</v>
      </c>
      <c r="B375">
        <v>-91.281000000000006</v>
      </c>
      <c r="C375">
        <v>1445</v>
      </c>
      <c r="D375">
        <v>362000</v>
      </c>
      <c r="E375">
        <v>123</v>
      </c>
      <c r="F375" s="3">
        <v>125.193637774537</v>
      </c>
    </row>
    <row r="376" spans="1:10">
      <c r="A376">
        <v>8</v>
      </c>
      <c r="B376">
        <v>-91.165000000000006</v>
      </c>
      <c r="C376">
        <v>1445</v>
      </c>
      <c r="D376">
        <v>362000</v>
      </c>
      <c r="E376">
        <v>129</v>
      </c>
      <c r="F376" s="3">
        <v>134.5910947439489</v>
      </c>
    </row>
    <row r="377" spans="1:10">
      <c r="A377">
        <v>9</v>
      </c>
      <c r="B377">
        <v>-91.049000000000007</v>
      </c>
      <c r="C377">
        <v>1445</v>
      </c>
      <c r="D377">
        <v>362000</v>
      </c>
      <c r="E377">
        <v>145</v>
      </c>
      <c r="F377" s="3">
        <v>150.12676538373628</v>
      </c>
    </row>
    <row r="378" spans="1:10">
      <c r="A378">
        <v>10</v>
      </c>
      <c r="B378">
        <v>-90.933999999999997</v>
      </c>
      <c r="C378">
        <v>1445</v>
      </c>
      <c r="D378">
        <v>362000</v>
      </c>
      <c r="E378">
        <v>173</v>
      </c>
      <c r="F378" s="3">
        <v>173.37619105640943</v>
      </c>
    </row>
    <row r="379" spans="1:10">
      <c r="A379">
        <v>11</v>
      </c>
      <c r="B379">
        <v>-90.823999999999998</v>
      </c>
      <c r="C379">
        <v>1445</v>
      </c>
      <c r="D379">
        <v>362000</v>
      </c>
      <c r="E379">
        <v>219</v>
      </c>
      <c r="F379" s="3">
        <v>203.74364252494345</v>
      </c>
    </row>
    <row r="380" spans="1:10">
      <c r="A380">
        <v>12</v>
      </c>
      <c r="B380">
        <v>-90.709000000000003</v>
      </c>
      <c r="C380">
        <v>1445</v>
      </c>
      <c r="D380">
        <v>362000</v>
      </c>
      <c r="E380">
        <v>242</v>
      </c>
      <c r="F380" s="3">
        <v>243.13921868146701</v>
      </c>
    </row>
    <row r="381" spans="1:10">
      <c r="A381">
        <v>13</v>
      </c>
      <c r="B381">
        <v>-90.594999999999999</v>
      </c>
      <c r="C381">
        <v>1445</v>
      </c>
      <c r="D381">
        <v>362000</v>
      </c>
      <c r="E381">
        <v>274</v>
      </c>
      <c r="F381" s="3">
        <v>286.72991857073032</v>
      </c>
    </row>
    <row r="382" spans="1:10">
      <c r="A382">
        <v>14</v>
      </c>
      <c r="B382">
        <v>-90.486999999999995</v>
      </c>
      <c r="C382">
        <v>1445</v>
      </c>
      <c r="D382">
        <v>362000</v>
      </c>
      <c r="E382">
        <v>304</v>
      </c>
      <c r="F382" s="3">
        <v>327.23077238273413</v>
      </c>
    </row>
    <row r="383" spans="1:10">
      <c r="A383">
        <v>15</v>
      </c>
      <c r="B383">
        <v>-90.372</v>
      </c>
      <c r="C383">
        <v>1445</v>
      </c>
      <c r="D383">
        <v>362000</v>
      </c>
      <c r="E383">
        <v>376</v>
      </c>
      <c r="F383" s="3">
        <v>362.8643153224354</v>
      </c>
    </row>
    <row r="384" spans="1:10">
      <c r="A384">
        <v>16</v>
      </c>
      <c r="B384">
        <v>-90.256</v>
      </c>
      <c r="C384">
        <v>1445</v>
      </c>
      <c r="D384">
        <v>362000</v>
      </c>
      <c r="E384">
        <v>397</v>
      </c>
      <c r="F384" s="3">
        <v>384.34319336007354</v>
      </c>
    </row>
    <row r="385" spans="1:6">
      <c r="A385">
        <v>17</v>
      </c>
      <c r="B385">
        <v>-90.14</v>
      </c>
      <c r="C385">
        <v>1445</v>
      </c>
      <c r="D385">
        <v>362000</v>
      </c>
      <c r="E385">
        <v>430</v>
      </c>
      <c r="F385" s="3">
        <v>386.86561877055794</v>
      </c>
    </row>
    <row r="386" spans="1:6">
      <c r="A386">
        <v>18</v>
      </c>
      <c r="B386">
        <v>-90.025000000000006</v>
      </c>
      <c r="C386">
        <v>1445</v>
      </c>
      <c r="D386">
        <v>362000</v>
      </c>
      <c r="E386">
        <v>354</v>
      </c>
      <c r="F386" s="3">
        <v>370.1153068835423</v>
      </c>
    </row>
    <row r="387" spans="1:6">
      <c r="A387">
        <v>19</v>
      </c>
      <c r="B387">
        <v>-89.918999999999997</v>
      </c>
      <c r="C387">
        <v>1445</v>
      </c>
      <c r="D387">
        <v>362000</v>
      </c>
      <c r="E387">
        <v>334</v>
      </c>
      <c r="F387" s="3">
        <v>340.62654680452744</v>
      </c>
    </row>
    <row r="388" spans="1:6">
      <c r="A388">
        <v>20</v>
      </c>
      <c r="B388">
        <v>-89.805999999999997</v>
      </c>
      <c r="C388">
        <v>1445</v>
      </c>
      <c r="D388">
        <v>362000</v>
      </c>
      <c r="E388">
        <v>289</v>
      </c>
      <c r="F388" s="3">
        <v>299.95571641883453</v>
      </c>
    </row>
    <row r="389" spans="1:6">
      <c r="A389">
        <v>21</v>
      </c>
      <c r="B389">
        <v>-89.691000000000003</v>
      </c>
      <c r="C389">
        <v>1445</v>
      </c>
      <c r="D389">
        <v>362000</v>
      </c>
      <c r="E389">
        <v>256</v>
      </c>
      <c r="F389" s="3">
        <v>255.61480641180671</v>
      </c>
    </row>
    <row r="390" spans="1:6">
      <c r="A390">
        <v>22</v>
      </c>
      <c r="B390">
        <v>-89.576999999999998</v>
      </c>
      <c r="C390">
        <v>1445</v>
      </c>
      <c r="D390">
        <v>362000</v>
      </c>
      <c r="E390">
        <v>201</v>
      </c>
      <c r="F390" s="3">
        <v>214.7741308028869</v>
      </c>
    </row>
    <row r="391" spans="1:6">
      <c r="A391">
        <v>23</v>
      </c>
      <c r="B391">
        <v>-89.457999999999998</v>
      </c>
      <c r="C391">
        <v>1445</v>
      </c>
      <c r="D391">
        <v>362000</v>
      </c>
      <c r="E391">
        <v>189</v>
      </c>
      <c r="F391" s="3">
        <v>179.65729941847056</v>
      </c>
    </row>
    <row r="392" spans="1:6">
      <c r="A392">
        <v>24</v>
      </c>
      <c r="B392">
        <v>-89.341999999999999</v>
      </c>
      <c r="C392">
        <v>1445</v>
      </c>
      <c r="D392">
        <v>362000</v>
      </c>
      <c r="E392">
        <v>147</v>
      </c>
      <c r="F392" s="3">
        <v>154.34095796213214</v>
      </c>
    </row>
    <row r="393" spans="1:6">
      <c r="A393">
        <v>25</v>
      </c>
      <c r="B393">
        <v>-89.234999999999999</v>
      </c>
      <c r="C393">
        <v>1445</v>
      </c>
      <c r="D393">
        <v>362000</v>
      </c>
      <c r="E393">
        <v>140</v>
      </c>
      <c r="F393" s="3">
        <v>138.33576549317044</v>
      </c>
    </row>
    <row r="394" spans="1:6">
      <c r="A394">
        <v>26</v>
      </c>
      <c r="B394">
        <v>-89.13</v>
      </c>
      <c r="C394">
        <v>1445</v>
      </c>
      <c r="D394">
        <v>362000</v>
      </c>
      <c r="E394">
        <v>172</v>
      </c>
      <c r="F394" s="3">
        <v>128.18722330441932</v>
      </c>
    </row>
    <row r="395" spans="1:6">
      <c r="A395">
        <v>27</v>
      </c>
      <c r="B395">
        <v>-89.016000000000005</v>
      </c>
      <c r="C395">
        <v>1445</v>
      </c>
      <c r="D395">
        <v>362000</v>
      </c>
      <c r="E395">
        <v>128</v>
      </c>
      <c r="F395" s="3">
        <v>121.67287830015573</v>
      </c>
    </row>
    <row r="396" spans="1:6">
      <c r="A396">
        <v>28</v>
      </c>
      <c r="B396">
        <v>-88.896000000000001</v>
      </c>
      <c r="C396">
        <v>1445</v>
      </c>
      <c r="D396">
        <v>362000</v>
      </c>
      <c r="E396">
        <v>128</v>
      </c>
      <c r="F396" s="3">
        <v>118.07199321904204</v>
      </c>
    </row>
    <row r="397" spans="1:6">
      <c r="A397">
        <v>29</v>
      </c>
      <c r="B397">
        <v>-88.790999999999997</v>
      </c>
      <c r="C397">
        <v>1445</v>
      </c>
      <c r="D397">
        <v>362000</v>
      </c>
      <c r="E397">
        <v>115</v>
      </c>
      <c r="F397" s="3">
        <v>116.51470633255444</v>
      </c>
    </row>
    <row r="398" spans="1:6">
      <c r="A398">
        <v>30</v>
      </c>
      <c r="B398">
        <v>-88.671999999999997</v>
      </c>
      <c r="C398">
        <v>1445</v>
      </c>
      <c r="D398">
        <v>362000</v>
      </c>
      <c r="E398">
        <v>115</v>
      </c>
      <c r="F398" s="3">
        <v>115.69525511444989</v>
      </c>
    </row>
    <row r="399" spans="1:6">
      <c r="A399">
        <v>31</v>
      </c>
      <c r="B399">
        <v>-88.56</v>
      </c>
      <c r="C399">
        <v>1445</v>
      </c>
      <c r="D399">
        <v>362000</v>
      </c>
      <c r="E399">
        <v>103</v>
      </c>
      <c r="F399" s="3">
        <v>115.37467175106438</v>
      </c>
    </row>
    <row r="400" spans="1:6">
      <c r="A400">
        <v>32</v>
      </c>
      <c r="B400">
        <v>-88.451999999999998</v>
      </c>
      <c r="C400">
        <v>1445</v>
      </c>
      <c r="D400">
        <v>362000</v>
      </c>
      <c r="E400">
        <v>139</v>
      </c>
      <c r="F400" s="3">
        <v>115.25002737777361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101</v>
      </c>
    </row>
    <row r="406" spans="1:1">
      <c r="A406" t="s">
        <v>102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103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4">
      <c r="A417" t="s">
        <v>0</v>
      </c>
    </row>
    <row r="418" spans="1:14">
      <c r="A418" t="s">
        <v>56</v>
      </c>
      <c r="B418" t="s">
        <v>35</v>
      </c>
      <c r="C418" t="s">
        <v>38</v>
      </c>
      <c r="D418" t="s">
        <v>55</v>
      </c>
      <c r="E418" t="s">
        <v>54</v>
      </c>
      <c r="F418" t="s">
        <v>75</v>
      </c>
    </row>
    <row r="419" spans="1:14">
      <c r="A419">
        <v>1</v>
      </c>
      <c r="B419">
        <v>-91.947999999999993</v>
      </c>
      <c r="C419">
        <v>1203</v>
      </c>
      <c r="D419">
        <v>325000</v>
      </c>
      <c r="E419">
        <v>105</v>
      </c>
      <c r="F419" s="3">
        <v>119.94089123488115</v>
      </c>
      <c r="J419" t="s">
        <v>111</v>
      </c>
    </row>
    <row r="420" spans="1:14">
      <c r="A420">
        <v>2</v>
      </c>
      <c r="B420">
        <v>-91.838999999999999</v>
      </c>
      <c r="C420">
        <v>1203</v>
      </c>
      <c r="D420">
        <v>325000</v>
      </c>
      <c r="E420">
        <v>108</v>
      </c>
      <c r="F420" s="3">
        <v>119.94386665814355</v>
      </c>
    </row>
    <row r="421" spans="1:14">
      <c r="A421">
        <v>3</v>
      </c>
      <c r="B421">
        <v>-91.724000000000004</v>
      </c>
      <c r="C421">
        <v>1203</v>
      </c>
      <c r="D421">
        <v>325000</v>
      </c>
      <c r="E421">
        <v>125</v>
      </c>
      <c r="F421" s="3">
        <v>119.95846737808765</v>
      </c>
    </row>
    <row r="422" spans="1:14">
      <c r="A422">
        <v>4</v>
      </c>
      <c r="B422">
        <v>-91.611999999999995</v>
      </c>
      <c r="C422">
        <v>1203</v>
      </c>
      <c r="D422">
        <v>325000</v>
      </c>
      <c r="E422">
        <v>111</v>
      </c>
      <c r="F422" s="3">
        <v>120.01747333276745</v>
      </c>
    </row>
    <row r="423" spans="1:14">
      <c r="A423">
        <v>5</v>
      </c>
      <c r="B423">
        <v>-91.5</v>
      </c>
      <c r="C423">
        <v>1203</v>
      </c>
      <c r="D423">
        <v>325000</v>
      </c>
      <c r="E423">
        <v>121</v>
      </c>
      <c r="F423" s="3">
        <v>120.23159166664644</v>
      </c>
    </row>
    <row r="424" spans="1:14">
      <c r="A424">
        <v>6</v>
      </c>
      <c r="B424">
        <v>-91.394000000000005</v>
      </c>
      <c r="C424">
        <v>1203</v>
      </c>
      <c r="D424">
        <v>325000</v>
      </c>
      <c r="E424">
        <v>99</v>
      </c>
      <c r="F424" s="3">
        <v>120.86162895054738</v>
      </c>
      <c r="N424">
        <f>400/450*325</f>
        <v>288.88888888888886</v>
      </c>
    </row>
    <row r="425" spans="1:14">
      <c r="A425">
        <v>7</v>
      </c>
      <c r="B425">
        <v>-91.281000000000006</v>
      </c>
      <c r="C425">
        <v>1203</v>
      </c>
      <c r="D425">
        <v>325000</v>
      </c>
      <c r="E425">
        <v>123</v>
      </c>
      <c r="F425" s="3">
        <v>122.75041351353111</v>
      </c>
    </row>
    <row r="426" spans="1:14">
      <c r="A426">
        <v>8</v>
      </c>
      <c r="B426">
        <v>-91.165000000000006</v>
      </c>
      <c r="C426">
        <v>1203</v>
      </c>
      <c r="D426">
        <v>325000</v>
      </c>
      <c r="E426">
        <v>134</v>
      </c>
      <c r="F426" s="3">
        <v>127.76717869458901</v>
      </c>
    </row>
    <row r="427" spans="1:14">
      <c r="A427">
        <v>9</v>
      </c>
      <c r="B427">
        <v>-91.049000000000007</v>
      </c>
      <c r="C427">
        <v>1203</v>
      </c>
      <c r="D427">
        <v>325000</v>
      </c>
      <c r="E427">
        <v>143</v>
      </c>
      <c r="F427" s="3">
        <v>139.23724576891246</v>
      </c>
    </row>
    <row r="428" spans="1:14">
      <c r="A428">
        <v>10</v>
      </c>
      <c r="B428">
        <v>-90.933999999999997</v>
      </c>
      <c r="C428">
        <v>1203</v>
      </c>
      <c r="D428">
        <v>325000</v>
      </c>
      <c r="E428">
        <v>167</v>
      </c>
      <c r="F428" s="3">
        <v>161.79405644542979</v>
      </c>
    </row>
    <row r="429" spans="1:14">
      <c r="A429">
        <v>11</v>
      </c>
      <c r="B429">
        <v>-90.823999999999998</v>
      </c>
      <c r="C429">
        <v>1203</v>
      </c>
      <c r="D429">
        <v>325000</v>
      </c>
      <c r="E429">
        <v>187</v>
      </c>
      <c r="F429" s="3">
        <v>198.40216223736894</v>
      </c>
    </row>
    <row r="430" spans="1:14">
      <c r="A430">
        <v>12</v>
      </c>
      <c r="B430">
        <v>-90.709000000000003</v>
      </c>
      <c r="C430">
        <v>1203</v>
      </c>
      <c r="D430">
        <v>325000</v>
      </c>
      <c r="E430">
        <v>240</v>
      </c>
      <c r="F430" s="3">
        <v>254.54895000998209</v>
      </c>
    </row>
    <row r="431" spans="1:14">
      <c r="A431">
        <v>13</v>
      </c>
      <c r="B431">
        <v>-90.594999999999999</v>
      </c>
      <c r="C431">
        <v>1203</v>
      </c>
      <c r="D431">
        <v>325000</v>
      </c>
      <c r="E431">
        <v>330</v>
      </c>
      <c r="F431" s="3">
        <v>324.15131073834277</v>
      </c>
    </row>
    <row r="432" spans="1:14">
      <c r="A432">
        <v>14</v>
      </c>
      <c r="B432">
        <v>-90.486999999999995</v>
      </c>
      <c r="C432">
        <v>1203</v>
      </c>
      <c r="D432">
        <v>325000</v>
      </c>
      <c r="E432">
        <v>376</v>
      </c>
      <c r="F432" s="3">
        <v>391.8221885272622</v>
      </c>
    </row>
    <row r="433" spans="1:6">
      <c r="A433">
        <v>15</v>
      </c>
      <c r="B433">
        <v>-90.372</v>
      </c>
      <c r="C433">
        <v>1203</v>
      </c>
      <c r="D433">
        <v>325000</v>
      </c>
      <c r="E433">
        <v>480</v>
      </c>
      <c r="F433" s="3">
        <v>448.24372933758804</v>
      </c>
    </row>
    <row r="434" spans="1:6">
      <c r="A434">
        <v>16</v>
      </c>
      <c r="B434">
        <v>-90.256</v>
      </c>
      <c r="C434">
        <v>1203</v>
      </c>
      <c r="D434">
        <v>325000</v>
      </c>
      <c r="E434">
        <v>498</v>
      </c>
      <c r="F434" s="3">
        <v>471.62648621706353</v>
      </c>
    </row>
    <row r="435" spans="1:6">
      <c r="A435">
        <v>17</v>
      </c>
      <c r="B435">
        <v>-90.14</v>
      </c>
      <c r="C435">
        <v>1203</v>
      </c>
      <c r="D435">
        <v>325000</v>
      </c>
      <c r="E435">
        <v>474</v>
      </c>
      <c r="F435" s="3">
        <v>453.42780505589059</v>
      </c>
    </row>
    <row r="436" spans="1:6">
      <c r="A436">
        <v>18</v>
      </c>
      <c r="B436">
        <v>-90.025000000000006</v>
      </c>
      <c r="C436">
        <v>1203</v>
      </c>
      <c r="D436">
        <v>325000</v>
      </c>
      <c r="E436">
        <v>363</v>
      </c>
      <c r="F436" s="3">
        <v>400.43839583917759</v>
      </c>
    </row>
    <row r="437" spans="1:6">
      <c r="A437">
        <v>19</v>
      </c>
      <c r="B437">
        <v>-89.918999999999997</v>
      </c>
      <c r="C437">
        <v>1203</v>
      </c>
      <c r="D437">
        <v>325000</v>
      </c>
      <c r="E437">
        <v>321</v>
      </c>
      <c r="F437" s="3">
        <v>335.00315819844786</v>
      </c>
    </row>
    <row r="438" spans="1:6">
      <c r="A438">
        <v>20</v>
      </c>
      <c r="B438">
        <v>-89.805999999999997</v>
      </c>
      <c r="C438">
        <v>1203</v>
      </c>
      <c r="D438">
        <v>325000</v>
      </c>
      <c r="E438">
        <v>250</v>
      </c>
      <c r="F438" s="3">
        <v>264.77978107474138</v>
      </c>
    </row>
    <row r="439" spans="1:6">
      <c r="A439">
        <v>21</v>
      </c>
      <c r="B439">
        <v>-89.691000000000003</v>
      </c>
      <c r="C439">
        <v>1203</v>
      </c>
      <c r="D439">
        <v>325000</v>
      </c>
      <c r="E439">
        <v>212</v>
      </c>
      <c r="F439" s="3">
        <v>205.95563047080989</v>
      </c>
    </row>
    <row r="440" spans="1:6">
      <c r="A440">
        <v>22</v>
      </c>
      <c r="B440">
        <v>-89.576999999999998</v>
      </c>
      <c r="C440">
        <v>1203</v>
      </c>
      <c r="D440">
        <v>325000</v>
      </c>
      <c r="E440">
        <v>175</v>
      </c>
      <c r="F440" s="3">
        <v>165.52957940307601</v>
      </c>
    </row>
    <row r="441" spans="1:6">
      <c r="A441">
        <v>23</v>
      </c>
      <c r="B441">
        <v>-89.457999999999998</v>
      </c>
      <c r="C441">
        <v>1203</v>
      </c>
      <c r="D441">
        <v>325000</v>
      </c>
      <c r="E441">
        <v>170</v>
      </c>
      <c r="F441" s="3">
        <v>140.66540126677251</v>
      </c>
    </row>
    <row r="442" spans="1:6">
      <c r="A442">
        <v>24</v>
      </c>
      <c r="B442">
        <v>-89.341999999999999</v>
      </c>
      <c r="C442">
        <v>1203</v>
      </c>
      <c r="D442">
        <v>325000</v>
      </c>
      <c r="E442">
        <v>162</v>
      </c>
      <c r="F442" s="3">
        <v>128.4344250793807</v>
      </c>
    </row>
    <row r="443" spans="1:6">
      <c r="A443">
        <v>25</v>
      </c>
      <c r="B443">
        <v>-89.234999999999999</v>
      </c>
      <c r="C443">
        <v>1203</v>
      </c>
      <c r="D443">
        <v>325000</v>
      </c>
      <c r="E443">
        <v>133</v>
      </c>
      <c r="F443" s="3">
        <v>123.28869544599235</v>
      </c>
    </row>
    <row r="444" spans="1:6">
      <c r="A444">
        <v>26</v>
      </c>
      <c r="B444">
        <v>-89.13</v>
      </c>
      <c r="C444">
        <v>1203</v>
      </c>
      <c r="D444">
        <v>325000</v>
      </c>
      <c r="E444">
        <v>152</v>
      </c>
      <c r="F444" s="3">
        <v>121.154496242042</v>
      </c>
    </row>
    <row r="445" spans="1:6">
      <c r="A445">
        <v>27</v>
      </c>
      <c r="B445">
        <v>-89.016000000000005</v>
      </c>
      <c r="C445">
        <v>1203</v>
      </c>
      <c r="D445">
        <v>325000</v>
      </c>
      <c r="E445">
        <v>148</v>
      </c>
      <c r="F445" s="3">
        <v>120.30068798395595</v>
      </c>
    </row>
    <row r="446" spans="1:6">
      <c r="A446">
        <v>28</v>
      </c>
      <c r="B446">
        <v>-88.896000000000001</v>
      </c>
      <c r="C446">
        <v>1203</v>
      </c>
      <c r="D446">
        <v>325000</v>
      </c>
      <c r="E446">
        <v>120</v>
      </c>
      <c r="F446" s="3">
        <v>120.02857609482906</v>
      </c>
    </row>
    <row r="447" spans="1:6">
      <c r="A447">
        <v>29</v>
      </c>
      <c r="B447">
        <v>-88.790999999999997</v>
      </c>
      <c r="C447">
        <v>1203</v>
      </c>
      <c r="D447">
        <v>325000</v>
      </c>
      <c r="E447">
        <v>127</v>
      </c>
      <c r="F447" s="3">
        <v>119.96338482625637</v>
      </c>
    </row>
    <row r="448" spans="1:6">
      <c r="A448">
        <v>30</v>
      </c>
      <c r="B448">
        <v>-88.671999999999997</v>
      </c>
      <c r="C448">
        <v>1203</v>
      </c>
      <c r="D448">
        <v>325000</v>
      </c>
      <c r="E448">
        <v>100</v>
      </c>
      <c r="F448" s="3">
        <v>119.94468482698665</v>
      </c>
    </row>
    <row r="449" spans="1:6">
      <c r="A449">
        <v>31</v>
      </c>
      <c r="B449">
        <v>-88.56</v>
      </c>
      <c r="C449">
        <v>1203</v>
      </c>
      <c r="D449">
        <v>325000</v>
      </c>
      <c r="E449">
        <v>102</v>
      </c>
      <c r="F449" s="3">
        <v>119.94102421030024</v>
      </c>
    </row>
    <row r="450" spans="1:6">
      <c r="A450">
        <v>32</v>
      </c>
      <c r="B450">
        <v>-88.451999999999998</v>
      </c>
      <c r="C450">
        <v>1203</v>
      </c>
      <c r="D450">
        <v>325000</v>
      </c>
      <c r="E450">
        <v>118</v>
      </c>
      <c r="F450" s="3">
        <v>119.94031823464869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104</v>
      </c>
    </row>
    <row r="456" spans="1:6">
      <c r="A456" t="s">
        <v>105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106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56</v>
      </c>
      <c r="B468" t="s">
        <v>35</v>
      </c>
      <c r="C468" t="s">
        <v>38</v>
      </c>
      <c r="D468" t="s">
        <v>55</v>
      </c>
      <c r="E468" t="s">
        <v>54</v>
      </c>
      <c r="F468" t="s">
        <v>75</v>
      </c>
    </row>
    <row r="469" spans="1:10">
      <c r="A469">
        <v>1</v>
      </c>
      <c r="B469">
        <v>-91.947999999999993</v>
      </c>
      <c r="C469">
        <v>1268</v>
      </c>
      <c r="D469">
        <v>339000</v>
      </c>
      <c r="E469">
        <v>72</v>
      </c>
      <c r="F469" s="3">
        <v>123.87539618271576</v>
      </c>
      <c r="J469" t="s">
        <v>112</v>
      </c>
    </row>
    <row r="470" spans="1:10">
      <c r="A470">
        <v>2</v>
      </c>
      <c r="B470">
        <v>-91.838999999999999</v>
      </c>
      <c r="C470">
        <v>1268</v>
      </c>
      <c r="D470">
        <v>339000</v>
      </c>
      <c r="E470">
        <v>111</v>
      </c>
      <c r="F470" s="3">
        <v>123.88218418906563</v>
      </c>
    </row>
    <row r="471" spans="1:10">
      <c r="A471">
        <v>3</v>
      </c>
      <c r="B471">
        <v>-91.724000000000004</v>
      </c>
      <c r="C471">
        <v>1268</v>
      </c>
      <c r="D471">
        <v>339000</v>
      </c>
      <c r="E471">
        <v>119</v>
      </c>
      <c r="F471" s="3">
        <v>123.91236483674928</v>
      </c>
    </row>
    <row r="472" spans="1:10">
      <c r="A472">
        <v>4</v>
      </c>
      <c r="B472">
        <v>-91.611999999999995</v>
      </c>
      <c r="C472">
        <v>1268</v>
      </c>
      <c r="D472">
        <v>339000</v>
      </c>
      <c r="E472">
        <v>130</v>
      </c>
      <c r="F472" s="3">
        <v>124.02355241659964</v>
      </c>
    </row>
    <row r="473" spans="1:10">
      <c r="A473">
        <v>5</v>
      </c>
      <c r="B473">
        <v>-91.5</v>
      </c>
      <c r="C473">
        <v>1268</v>
      </c>
      <c r="D473">
        <v>339000</v>
      </c>
      <c r="E473">
        <v>120</v>
      </c>
      <c r="F473" s="3">
        <v>124.39364593891172</v>
      </c>
    </row>
    <row r="474" spans="1:10">
      <c r="A474">
        <v>6</v>
      </c>
      <c r="B474">
        <v>-91.394000000000005</v>
      </c>
      <c r="C474">
        <v>1268</v>
      </c>
      <c r="D474">
        <v>339000</v>
      </c>
      <c r="E474">
        <v>138</v>
      </c>
      <c r="F474" s="3">
        <v>125.40080334274502</v>
      </c>
    </row>
    <row r="475" spans="1:10">
      <c r="A475">
        <v>7</v>
      </c>
      <c r="B475">
        <v>-91.281000000000006</v>
      </c>
      <c r="C475">
        <v>1268</v>
      </c>
      <c r="D475">
        <v>339000</v>
      </c>
      <c r="E475">
        <v>125</v>
      </c>
      <c r="F475" s="3">
        <v>128.20246590564756</v>
      </c>
    </row>
    <row r="476" spans="1:10">
      <c r="A476">
        <v>8</v>
      </c>
      <c r="B476">
        <v>-91.165000000000006</v>
      </c>
      <c r="C476">
        <v>1268</v>
      </c>
      <c r="D476">
        <v>339000</v>
      </c>
      <c r="E476">
        <v>139</v>
      </c>
      <c r="F476" s="3">
        <v>135.12533609352928</v>
      </c>
    </row>
    <row r="477" spans="1:10">
      <c r="A477">
        <v>9</v>
      </c>
      <c r="B477">
        <v>-91.049000000000007</v>
      </c>
      <c r="C477">
        <v>1268</v>
      </c>
      <c r="D477">
        <v>339000</v>
      </c>
      <c r="E477">
        <v>152</v>
      </c>
      <c r="F477" s="3">
        <v>149.92181248178596</v>
      </c>
    </row>
    <row r="478" spans="1:10">
      <c r="A478">
        <v>10</v>
      </c>
      <c r="B478">
        <v>-90.933999999999997</v>
      </c>
      <c r="C478">
        <v>1268</v>
      </c>
      <c r="D478">
        <v>339000</v>
      </c>
      <c r="E478">
        <v>209</v>
      </c>
      <c r="F478" s="3">
        <v>177.27556743953502</v>
      </c>
    </row>
    <row r="479" spans="1:10">
      <c r="A479">
        <v>11</v>
      </c>
      <c r="B479">
        <v>-90.823999999999998</v>
      </c>
      <c r="C479">
        <v>1268</v>
      </c>
      <c r="D479">
        <v>339000</v>
      </c>
      <c r="E479">
        <v>221</v>
      </c>
      <c r="F479" s="3">
        <v>219.27102166557381</v>
      </c>
    </row>
    <row r="480" spans="1:10">
      <c r="A480">
        <v>12</v>
      </c>
      <c r="B480">
        <v>-90.709000000000003</v>
      </c>
      <c r="C480">
        <v>1268</v>
      </c>
      <c r="D480">
        <v>339000</v>
      </c>
      <c r="E480">
        <v>238</v>
      </c>
      <c r="F480" s="3">
        <v>280.41295179844525</v>
      </c>
    </row>
    <row r="481" spans="1:15">
      <c r="A481">
        <v>13</v>
      </c>
      <c r="B481">
        <v>-90.594999999999999</v>
      </c>
      <c r="C481">
        <v>1268</v>
      </c>
      <c r="D481">
        <v>339000</v>
      </c>
      <c r="E481">
        <v>337</v>
      </c>
      <c r="F481" s="3">
        <v>352.4663731528405</v>
      </c>
    </row>
    <row r="482" spans="1:15">
      <c r="A482">
        <v>14</v>
      </c>
      <c r="B482">
        <v>-90.486999999999995</v>
      </c>
      <c r="C482">
        <v>1268</v>
      </c>
      <c r="D482">
        <v>339000</v>
      </c>
      <c r="E482">
        <v>427</v>
      </c>
      <c r="F482" s="3">
        <v>419.027818055468</v>
      </c>
    </row>
    <row r="483" spans="1:15">
      <c r="A483">
        <v>15</v>
      </c>
      <c r="B483">
        <v>-90.372</v>
      </c>
      <c r="C483">
        <v>1268</v>
      </c>
      <c r="D483">
        <v>339000</v>
      </c>
      <c r="E483">
        <v>522</v>
      </c>
      <c r="F483" s="3">
        <v>470.86032687854026</v>
      </c>
      <c r="O483">
        <f>400/450*339</f>
        <v>301.33333333333331</v>
      </c>
    </row>
    <row r="484" spans="1:15">
      <c r="A484">
        <v>16</v>
      </c>
      <c r="B484">
        <v>-90.256</v>
      </c>
      <c r="C484">
        <v>1268</v>
      </c>
      <c r="D484">
        <v>339000</v>
      </c>
      <c r="E484">
        <v>511</v>
      </c>
      <c r="F484" s="3">
        <v>487.89000142432309</v>
      </c>
    </row>
    <row r="485" spans="1:15">
      <c r="A485">
        <v>17</v>
      </c>
      <c r="B485">
        <v>-90.14</v>
      </c>
      <c r="C485">
        <v>1268</v>
      </c>
      <c r="D485">
        <v>339000</v>
      </c>
      <c r="E485">
        <v>474</v>
      </c>
      <c r="F485" s="3">
        <v>464.0040674464866</v>
      </c>
    </row>
    <row r="486" spans="1:15">
      <c r="A486">
        <v>18</v>
      </c>
      <c r="B486">
        <v>-90.025000000000006</v>
      </c>
      <c r="C486">
        <v>1268</v>
      </c>
      <c r="D486">
        <v>339000</v>
      </c>
      <c r="E486">
        <v>368</v>
      </c>
      <c r="F486" s="3">
        <v>407.52769585687412</v>
      </c>
    </row>
    <row r="487" spans="1:15">
      <c r="A487">
        <v>19</v>
      </c>
      <c r="B487">
        <v>-89.918999999999997</v>
      </c>
      <c r="C487">
        <v>1268</v>
      </c>
      <c r="D487">
        <v>339000</v>
      </c>
      <c r="E487">
        <v>326</v>
      </c>
      <c r="F487" s="3">
        <v>340.81070028247956</v>
      </c>
    </row>
    <row r="488" spans="1:15">
      <c r="A488">
        <v>20</v>
      </c>
      <c r="B488">
        <v>-89.805999999999997</v>
      </c>
      <c r="C488">
        <v>1268</v>
      </c>
      <c r="D488">
        <v>339000</v>
      </c>
      <c r="E488">
        <v>271</v>
      </c>
      <c r="F488" s="3">
        <v>270.41144637855189</v>
      </c>
    </row>
    <row r="489" spans="1:15">
      <c r="A489">
        <v>21</v>
      </c>
      <c r="B489">
        <v>-89.691000000000003</v>
      </c>
      <c r="C489">
        <v>1268</v>
      </c>
      <c r="D489">
        <v>339000</v>
      </c>
      <c r="E489">
        <v>207</v>
      </c>
      <c r="F489" s="3">
        <v>211.68674088106712</v>
      </c>
    </row>
    <row r="490" spans="1:15">
      <c r="A490">
        <v>22</v>
      </c>
      <c r="B490">
        <v>-89.576999999999998</v>
      </c>
      <c r="C490">
        <v>1268</v>
      </c>
      <c r="D490">
        <v>339000</v>
      </c>
      <c r="E490">
        <v>183</v>
      </c>
      <c r="F490" s="3">
        <v>171.1152779714792</v>
      </c>
    </row>
    <row r="491" spans="1:15">
      <c r="A491">
        <v>23</v>
      </c>
      <c r="B491">
        <v>-89.457999999999998</v>
      </c>
      <c r="C491">
        <v>1268</v>
      </c>
      <c r="D491">
        <v>339000</v>
      </c>
      <c r="E491">
        <v>168</v>
      </c>
      <c r="F491" s="3">
        <v>145.82568538646774</v>
      </c>
    </row>
    <row r="492" spans="1:15">
      <c r="A492">
        <v>24</v>
      </c>
      <c r="B492">
        <v>-89.341999999999999</v>
      </c>
      <c r="C492">
        <v>1268</v>
      </c>
      <c r="D492">
        <v>339000</v>
      </c>
      <c r="E492">
        <v>144</v>
      </c>
      <c r="F492" s="3">
        <v>133.12233240810724</v>
      </c>
    </row>
    <row r="493" spans="1:15">
      <c r="A493">
        <v>25</v>
      </c>
      <c r="B493">
        <v>-89.234999999999999</v>
      </c>
      <c r="C493">
        <v>1268</v>
      </c>
      <c r="D493">
        <v>339000</v>
      </c>
      <c r="E493">
        <v>162</v>
      </c>
      <c r="F493" s="3">
        <v>127.63394145325961</v>
      </c>
    </row>
    <row r="494" spans="1:15">
      <c r="A494">
        <v>26</v>
      </c>
      <c r="B494">
        <v>-89.13</v>
      </c>
      <c r="C494">
        <v>1268</v>
      </c>
      <c r="D494">
        <v>339000</v>
      </c>
      <c r="E494">
        <v>141</v>
      </c>
      <c r="F494" s="3">
        <v>125.28638317412424</v>
      </c>
    </row>
    <row r="495" spans="1:15">
      <c r="A495">
        <v>27</v>
      </c>
      <c r="B495">
        <v>-89.016000000000005</v>
      </c>
      <c r="C495">
        <v>1268</v>
      </c>
      <c r="D495">
        <v>339000</v>
      </c>
      <c r="E495">
        <v>130</v>
      </c>
      <c r="F495" s="3">
        <v>124.31192134703585</v>
      </c>
    </row>
    <row r="496" spans="1:15">
      <c r="A496">
        <v>28</v>
      </c>
      <c r="B496">
        <v>-88.896000000000001</v>
      </c>
      <c r="C496">
        <v>1268</v>
      </c>
      <c r="D496">
        <v>339000</v>
      </c>
      <c r="E496">
        <v>149</v>
      </c>
      <c r="F496" s="3">
        <v>123.98686723343356</v>
      </c>
    </row>
    <row r="497" spans="1:6">
      <c r="A497">
        <v>29</v>
      </c>
      <c r="B497">
        <v>-88.790999999999997</v>
      </c>
      <c r="C497">
        <v>1268</v>
      </c>
      <c r="D497">
        <v>339000</v>
      </c>
      <c r="E497">
        <v>129</v>
      </c>
      <c r="F497" s="3">
        <v>123.90486559877446</v>
      </c>
    </row>
    <row r="498" spans="1:6">
      <c r="A498">
        <v>30</v>
      </c>
      <c r="B498">
        <v>-88.671999999999997</v>
      </c>
      <c r="C498">
        <v>1268</v>
      </c>
      <c r="D498">
        <v>339000</v>
      </c>
      <c r="E498">
        <v>120</v>
      </c>
      <c r="F498" s="3">
        <v>123.88002658221863</v>
      </c>
    </row>
    <row r="499" spans="1:6">
      <c r="A499">
        <v>31</v>
      </c>
      <c r="B499">
        <v>-88.56</v>
      </c>
      <c r="C499">
        <v>1268</v>
      </c>
      <c r="D499">
        <v>339000</v>
      </c>
      <c r="E499">
        <v>131</v>
      </c>
      <c r="F499" s="3">
        <v>123.87483994588459</v>
      </c>
    </row>
    <row r="500" spans="1:6">
      <c r="A500">
        <v>32</v>
      </c>
      <c r="B500">
        <v>-88.451999999999998</v>
      </c>
      <c r="C500">
        <v>1268</v>
      </c>
      <c r="D500">
        <v>339000</v>
      </c>
      <c r="E500">
        <v>117</v>
      </c>
      <c r="F500" s="3">
        <v>123.87377034038383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107</v>
      </c>
    </row>
    <row r="506" spans="1:6">
      <c r="A506" t="s">
        <v>108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109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56</v>
      </c>
      <c r="B518" t="s">
        <v>35</v>
      </c>
      <c r="C518" t="s">
        <v>38</v>
      </c>
      <c r="D518" t="s">
        <v>55</v>
      </c>
      <c r="E518" t="s">
        <v>54</v>
      </c>
      <c r="F518" t="s">
        <v>75</v>
      </c>
    </row>
    <row r="519" spans="1:10">
      <c r="A519">
        <v>1</v>
      </c>
      <c r="B519">
        <v>-91.947999999999993</v>
      </c>
      <c r="C519">
        <v>1339</v>
      </c>
      <c r="D519">
        <v>360000</v>
      </c>
      <c r="E519">
        <v>112</v>
      </c>
      <c r="F519" s="3">
        <v>134.39073533320558</v>
      </c>
      <c r="J519" t="s">
        <v>113</v>
      </c>
    </row>
    <row r="520" spans="1:10">
      <c r="A520">
        <v>2</v>
      </c>
      <c r="B520">
        <v>-91.838999999999999</v>
      </c>
      <c r="C520">
        <v>1339</v>
      </c>
      <c r="D520">
        <v>360000</v>
      </c>
      <c r="E520">
        <v>118</v>
      </c>
      <c r="F520" s="3">
        <v>134.40489587699429</v>
      </c>
    </row>
    <row r="521" spans="1:10">
      <c r="A521">
        <v>3</v>
      </c>
      <c r="B521">
        <v>-91.724000000000004</v>
      </c>
      <c r="C521">
        <v>1339</v>
      </c>
      <c r="D521">
        <v>360000</v>
      </c>
      <c r="E521">
        <v>117</v>
      </c>
      <c r="F521" s="3">
        <v>134.46260884517866</v>
      </c>
    </row>
    <row r="522" spans="1:10">
      <c r="A522">
        <v>4</v>
      </c>
      <c r="B522">
        <v>-91.611999999999995</v>
      </c>
      <c r="C522">
        <v>1339</v>
      </c>
      <c r="D522">
        <v>360000</v>
      </c>
      <c r="E522">
        <v>139</v>
      </c>
      <c r="F522" s="3">
        <v>134.65807215962897</v>
      </c>
    </row>
    <row r="523" spans="1:10">
      <c r="A523">
        <v>5</v>
      </c>
      <c r="B523">
        <v>-91.5</v>
      </c>
      <c r="C523">
        <v>1339</v>
      </c>
      <c r="D523">
        <v>360000</v>
      </c>
      <c r="E523">
        <v>144</v>
      </c>
      <c r="F523" s="3">
        <v>135.25802586491565</v>
      </c>
    </row>
    <row r="524" spans="1:10">
      <c r="A524">
        <v>6</v>
      </c>
      <c r="B524">
        <v>-91.394000000000005</v>
      </c>
      <c r="C524">
        <v>1339</v>
      </c>
      <c r="D524">
        <v>360000</v>
      </c>
      <c r="E524">
        <v>130</v>
      </c>
      <c r="F524" s="3">
        <v>136.77116467803003</v>
      </c>
    </row>
    <row r="525" spans="1:10">
      <c r="A525">
        <v>7</v>
      </c>
      <c r="B525">
        <v>-91.281000000000006</v>
      </c>
      <c r="C525">
        <v>1339</v>
      </c>
      <c r="D525">
        <v>360000</v>
      </c>
      <c r="E525">
        <v>150</v>
      </c>
      <c r="F525" s="3">
        <v>140.6731155745149</v>
      </c>
    </row>
    <row r="526" spans="1:10">
      <c r="A526">
        <v>8</v>
      </c>
      <c r="B526">
        <v>-91.165000000000006</v>
      </c>
      <c r="C526">
        <v>1339</v>
      </c>
      <c r="D526">
        <v>360000</v>
      </c>
      <c r="E526">
        <v>148</v>
      </c>
      <c r="F526" s="3">
        <v>149.60163981012164</v>
      </c>
    </row>
    <row r="527" spans="1:10">
      <c r="A527">
        <v>9</v>
      </c>
      <c r="B527">
        <v>-91.049000000000007</v>
      </c>
      <c r="C527">
        <v>1339</v>
      </c>
      <c r="D527">
        <v>360000</v>
      </c>
      <c r="E527">
        <v>148</v>
      </c>
      <c r="F527" s="3">
        <v>167.28699627275688</v>
      </c>
    </row>
    <row r="528" spans="1:10">
      <c r="A528">
        <v>10</v>
      </c>
      <c r="B528">
        <v>-90.933999999999997</v>
      </c>
      <c r="C528">
        <v>1339</v>
      </c>
      <c r="D528">
        <v>360000</v>
      </c>
      <c r="E528">
        <v>219</v>
      </c>
      <c r="F528" s="3">
        <v>197.61929791255596</v>
      </c>
    </row>
    <row r="529" spans="1:6">
      <c r="A529">
        <v>11</v>
      </c>
      <c r="B529">
        <v>-90.823999999999998</v>
      </c>
      <c r="C529">
        <v>1339</v>
      </c>
      <c r="D529">
        <v>360000</v>
      </c>
      <c r="E529">
        <v>232</v>
      </c>
      <c r="F529" s="3">
        <v>240.88592474545243</v>
      </c>
    </row>
    <row r="530" spans="1:6">
      <c r="A530">
        <v>12</v>
      </c>
      <c r="B530">
        <v>-90.709000000000003</v>
      </c>
      <c r="C530">
        <v>1339</v>
      </c>
      <c r="D530">
        <v>360000</v>
      </c>
      <c r="E530">
        <v>290</v>
      </c>
      <c r="F530" s="3">
        <v>299.2025815431756</v>
      </c>
    </row>
    <row r="531" spans="1:6">
      <c r="A531">
        <v>13</v>
      </c>
      <c r="B531">
        <v>-90.594999999999999</v>
      </c>
      <c r="C531">
        <v>1339</v>
      </c>
      <c r="D531">
        <v>360000</v>
      </c>
      <c r="E531">
        <v>372</v>
      </c>
      <c r="F531" s="3">
        <v>362.17889355173901</v>
      </c>
    </row>
    <row r="532" spans="1:6">
      <c r="A532">
        <v>14</v>
      </c>
      <c r="B532">
        <v>-90.486999999999995</v>
      </c>
      <c r="C532">
        <v>1339</v>
      </c>
      <c r="D532">
        <v>360000</v>
      </c>
      <c r="E532">
        <v>419</v>
      </c>
      <c r="F532" s="3">
        <v>414.3433551878669</v>
      </c>
    </row>
    <row r="533" spans="1:6">
      <c r="A533">
        <v>15</v>
      </c>
      <c r="B533">
        <v>-90.372</v>
      </c>
      <c r="C533">
        <v>1339</v>
      </c>
      <c r="D533">
        <v>360000</v>
      </c>
      <c r="E533">
        <v>443</v>
      </c>
      <c r="F533" s="3">
        <v>447.58665122867887</v>
      </c>
    </row>
    <row r="534" spans="1:6">
      <c r="A534">
        <v>16</v>
      </c>
      <c r="B534">
        <v>-90.256</v>
      </c>
      <c r="C534">
        <v>1339</v>
      </c>
      <c r="D534">
        <v>360000</v>
      </c>
      <c r="E534">
        <v>475</v>
      </c>
      <c r="F534" s="3">
        <v>447.90170963457859</v>
      </c>
    </row>
    <row r="535" spans="1:6">
      <c r="A535">
        <v>17</v>
      </c>
      <c r="B535">
        <v>-90.14</v>
      </c>
      <c r="C535">
        <v>1339</v>
      </c>
      <c r="D535">
        <v>360000</v>
      </c>
      <c r="E535">
        <v>392</v>
      </c>
      <c r="F535" s="3">
        <v>414.77901395509548</v>
      </c>
    </row>
    <row r="536" spans="1:6">
      <c r="A536">
        <v>18</v>
      </c>
      <c r="B536">
        <v>-90.025000000000006</v>
      </c>
      <c r="C536">
        <v>1339</v>
      </c>
      <c r="D536">
        <v>360000</v>
      </c>
      <c r="E536">
        <v>375</v>
      </c>
      <c r="F536" s="3">
        <v>358.97849470462188</v>
      </c>
    </row>
    <row r="537" spans="1:6">
      <c r="A537">
        <v>19</v>
      </c>
      <c r="B537">
        <v>-89.918999999999997</v>
      </c>
      <c r="C537">
        <v>1339</v>
      </c>
      <c r="D537">
        <v>360000</v>
      </c>
      <c r="E537">
        <v>279</v>
      </c>
      <c r="F537" s="3">
        <v>300.33500108894549</v>
      </c>
    </row>
    <row r="538" spans="1:6">
      <c r="A538">
        <v>20</v>
      </c>
      <c r="B538">
        <v>-89.805999999999997</v>
      </c>
      <c r="C538">
        <v>1339</v>
      </c>
      <c r="D538">
        <v>360000</v>
      </c>
      <c r="E538">
        <v>249</v>
      </c>
      <c r="F538" s="3">
        <v>242.74947647622778</v>
      </c>
    </row>
    <row r="539" spans="1:6">
      <c r="A539">
        <v>21</v>
      </c>
      <c r="B539">
        <v>-89.691000000000003</v>
      </c>
      <c r="C539">
        <v>1339</v>
      </c>
      <c r="D539">
        <v>360000</v>
      </c>
      <c r="E539">
        <v>179</v>
      </c>
      <c r="F539" s="3">
        <v>197.31416659628161</v>
      </c>
    </row>
    <row r="540" spans="1:6">
      <c r="A540">
        <v>22</v>
      </c>
      <c r="B540">
        <v>-89.576999999999998</v>
      </c>
      <c r="C540">
        <v>1339</v>
      </c>
      <c r="D540">
        <v>360000</v>
      </c>
      <c r="E540">
        <v>188</v>
      </c>
      <c r="F540" s="3">
        <v>167.30127616747748</v>
      </c>
    </row>
    <row r="541" spans="1:6">
      <c r="A541">
        <v>23</v>
      </c>
      <c r="B541">
        <v>-89.457999999999998</v>
      </c>
      <c r="C541">
        <v>1339</v>
      </c>
      <c r="D541">
        <v>360000</v>
      </c>
      <c r="E541">
        <v>166</v>
      </c>
      <c r="F541" s="3">
        <v>149.28641833605369</v>
      </c>
    </row>
    <row r="542" spans="1:6">
      <c r="A542">
        <v>24</v>
      </c>
      <c r="B542">
        <v>-89.341999999999999</v>
      </c>
      <c r="C542">
        <v>1339</v>
      </c>
      <c r="D542">
        <v>360000</v>
      </c>
      <c r="E542">
        <v>174</v>
      </c>
      <c r="F542" s="3">
        <v>140.52537782829407</v>
      </c>
    </row>
    <row r="543" spans="1:6">
      <c r="A543">
        <v>25</v>
      </c>
      <c r="B543">
        <v>-89.234999999999999</v>
      </c>
      <c r="C543">
        <v>1339</v>
      </c>
      <c r="D543">
        <v>360000</v>
      </c>
      <c r="E543">
        <v>157</v>
      </c>
      <c r="F543" s="3">
        <v>136.8382733920227</v>
      </c>
    </row>
    <row r="544" spans="1:6">
      <c r="A544">
        <v>26</v>
      </c>
      <c r="B544">
        <v>-89.13</v>
      </c>
      <c r="C544">
        <v>1339</v>
      </c>
      <c r="D544">
        <v>360000</v>
      </c>
      <c r="E544">
        <v>127</v>
      </c>
      <c r="F544" s="3">
        <v>135.29394903559768</v>
      </c>
    </row>
    <row r="545" spans="1:6">
      <c r="A545">
        <v>27</v>
      </c>
      <c r="B545">
        <v>-89.016000000000005</v>
      </c>
      <c r="C545">
        <v>1339</v>
      </c>
      <c r="D545">
        <v>360000</v>
      </c>
      <c r="E545">
        <v>139</v>
      </c>
      <c r="F545" s="3">
        <v>134.66425536015097</v>
      </c>
    </row>
    <row r="546" spans="1:6">
      <c r="A546">
        <v>28</v>
      </c>
      <c r="B546">
        <v>-88.896000000000001</v>
      </c>
      <c r="C546">
        <v>1339</v>
      </c>
      <c r="D546">
        <v>360000</v>
      </c>
      <c r="E546">
        <v>170</v>
      </c>
      <c r="F546" s="3">
        <v>134.45743922146889</v>
      </c>
    </row>
    <row r="547" spans="1:6">
      <c r="A547">
        <v>29</v>
      </c>
      <c r="B547">
        <v>-88.790999999999997</v>
      </c>
      <c r="C547">
        <v>1339</v>
      </c>
      <c r="D547">
        <v>360000</v>
      </c>
      <c r="E547">
        <v>140</v>
      </c>
      <c r="F547" s="3">
        <v>134.40588443582436</v>
      </c>
    </row>
    <row r="548" spans="1:6">
      <c r="A548">
        <v>30</v>
      </c>
      <c r="B548">
        <v>-88.671999999999997</v>
      </c>
      <c r="C548">
        <v>1339</v>
      </c>
      <c r="D548">
        <v>360000</v>
      </c>
      <c r="E548">
        <v>131</v>
      </c>
      <c r="F548" s="3">
        <v>134.39039303042765</v>
      </c>
    </row>
    <row r="549" spans="1:6">
      <c r="A549">
        <v>31</v>
      </c>
      <c r="B549">
        <v>-88.56</v>
      </c>
      <c r="C549">
        <v>1339</v>
      </c>
      <c r="D549">
        <v>360000</v>
      </c>
      <c r="E549">
        <v>120</v>
      </c>
      <c r="F549" s="3">
        <v>134.38717545189584</v>
      </c>
    </row>
    <row r="550" spans="1:6">
      <c r="A550">
        <v>32</v>
      </c>
      <c r="B550">
        <v>-88.451999999999998</v>
      </c>
      <c r="C550">
        <v>1339</v>
      </c>
      <c r="D550">
        <v>360000</v>
      </c>
      <c r="E550">
        <v>132</v>
      </c>
      <c r="F550" s="3">
        <v>134.38651317084393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114</v>
      </c>
    </row>
    <row r="556" spans="1:6">
      <c r="A556" t="s">
        <v>115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116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56</v>
      </c>
      <c r="B568" t="s">
        <v>35</v>
      </c>
      <c r="C568" t="s">
        <v>38</v>
      </c>
      <c r="D568" t="s">
        <v>55</v>
      </c>
      <c r="E568" t="s">
        <v>54</v>
      </c>
      <c r="F568" t="s">
        <v>75</v>
      </c>
    </row>
    <row r="569" spans="1:10">
      <c r="A569">
        <v>1</v>
      </c>
      <c r="B569">
        <v>-91.947999999999993</v>
      </c>
      <c r="C569">
        <v>1302</v>
      </c>
      <c r="D569">
        <v>349000</v>
      </c>
      <c r="E569">
        <v>109</v>
      </c>
      <c r="F569" s="3">
        <v>137.45226773623438</v>
      </c>
      <c r="J569" t="s">
        <v>123</v>
      </c>
    </row>
    <row r="570" spans="1:10">
      <c r="A570">
        <v>2</v>
      </c>
      <c r="B570">
        <v>-91.838999999999999</v>
      </c>
      <c r="C570">
        <v>1302</v>
      </c>
      <c r="D570">
        <v>349000</v>
      </c>
      <c r="E570">
        <v>116</v>
      </c>
      <c r="F570" s="3">
        <v>137.47391611284073</v>
      </c>
    </row>
    <row r="571" spans="1:10">
      <c r="A571">
        <v>3</v>
      </c>
      <c r="B571">
        <v>-91.724000000000004</v>
      </c>
      <c r="C571">
        <v>1302</v>
      </c>
      <c r="D571">
        <v>349000</v>
      </c>
      <c r="E571">
        <v>121</v>
      </c>
      <c r="F571" s="3">
        <v>137.55015592972833</v>
      </c>
    </row>
    <row r="572" spans="1:10">
      <c r="A572">
        <v>4</v>
      </c>
      <c r="B572">
        <v>-91.611999999999995</v>
      </c>
      <c r="C572">
        <v>1302</v>
      </c>
      <c r="D572">
        <v>349000</v>
      </c>
      <c r="E572">
        <v>146</v>
      </c>
      <c r="F572" s="3">
        <v>137.77732801552878</v>
      </c>
    </row>
    <row r="573" spans="1:10">
      <c r="A573">
        <v>5</v>
      </c>
      <c r="B573">
        <v>-91.5</v>
      </c>
      <c r="C573">
        <v>1302</v>
      </c>
      <c r="D573">
        <v>349000</v>
      </c>
      <c r="E573">
        <v>134</v>
      </c>
      <c r="F573" s="3">
        <v>138.4023775713429</v>
      </c>
    </row>
    <row r="574" spans="1:10">
      <c r="A574">
        <v>6</v>
      </c>
      <c r="B574">
        <v>-91.394000000000005</v>
      </c>
      <c r="C574">
        <v>1302</v>
      </c>
      <c r="D574">
        <v>349000</v>
      </c>
      <c r="E574">
        <v>140</v>
      </c>
      <c r="F574" s="3">
        <v>139.84495645272244</v>
      </c>
    </row>
    <row r="575" spans="1:10">
      <c r="A575">
        <v>7</v>
      </c>
      <c r="B575">
        <v>-91.281000000000006</v>
      </c>
      <c r="C575">
        <v>1302</v>
      </c>
      <c r="D575">
        <v>349000</v>
      </c>
      <c r="E575">
        <v>136</v>
      </c>
      <c r="F575" s="3">
        <v>143.30301031213591</v>
      </c>
    </row>
    <row r="576" spans="1:10">
      <c r="A576">
        <v>8</v>
      </c>
      <c r="B576">
        <v>-91.165000000000006</v>
      </c>
      <c r="C576">
        <v>1302</v>
      </c>
      <c r="D576">
        <v>349000</v>
      </c>
      <c r="E576">
        <v>137</v>
      </c>
      <c r="F576" s="3">
        <v>150.78019167299081</v>
      </c>
    </row>
    <row r="577" spans="1:6">
      <c r="A577">
        <v>9</v>
      </c>
      <c r="B577">
        <v>-91.049000000000007</v>
      </c>
      <c r="C577">
        <v>1302</v>
      </c>
      <c r="D577">
        <v>349000</v>
      </c>
      <c r="E577">
        <v>161</v>
      </c>
      <c r="F577" s="3">
        <v>165.06186189863843</v>
      </c>
    </row>
    <row r="578" spans="1:6">
      <c r="A578">
        <v>10</v>
      </c>
      <c r="B578">
        <v>-90.933999999999997</v>
      </c>
      <c r="C578">
        <v>1302</v>
      </c>
      <c r="D578">
        <v>349000</v>
      </c>
      <c r="E578">
        <v>209</v>
      </c>
      <c r="F578" s="3">
        <v>189.21692304861548</v>
      </c>
    </row>
    <row r="579" spans="1:6">
      <c r="A579">
        <v>11</v>
      </c>
      <c r="B579">
        <v>-90.823999999999998</v>
      </c>
      <c r="C579">
        <v>1302</v>
      </c>
      <c r="D579">
        <v>349000</v>
      </c>
      <c r="E579">
        <v>214</v>
      </c>
      <c r="F579" s="3">
        <v>224.02007671808087</v>
      </c>
    </row>
    <row r="580" spans="1:6">
      <c r="A580">
        <v>12</v>
      </c>
      <c r="B580">
        <v>-90.709000000000003</v>
      </c>
      <c r="C580">
        <v>1302</v>
      </c>
      <c r="D580">
        <v>349000</v>
      </c>
      <c r="E580">
        <v>260</v>
      </c>
      <c r="F580" s="3">
        <v>272.76813558532677</v>
      </c>
    </row>
    <row r="581" spans="1:6">
      <c r="A581">
        <v>13</v>
      </c>
      <c r="B581">
        <v>-90.594999999999999</v>
      </c>
      <c r="C581">
        <v>1302</v>
      </c>
      <c r="D581">
        <v>349000</v>
      </c>
      <c r="E581">
        <v>349</v>
      </c>
      <c r="F581" s="3">
        <v>329.68493630925161</v>
      </c>
    </row>
    <row r="582" spans="1:6">
      <c r="A582">
        <v>14</v>
      </c>
      <c r="B582">
        <v>-90.486999999999995</v>
      </c>
      <c r="C582">
        <v>1302</v>
      </c>
      <c r="D582">
        <v>349000</v>
      </c>
      <c r="E582">
        <v>353</v>
      </c>
      <c r="F582" s="3">
        <v>383.88936570566824</v>
      </c>
    </row>
    <row r="583" spans="1:6">
      <c r="A583">
        <v>15</v>
      </c>
      <c r="B583">
        <v>-90.372</v>
      </c>
      <c r="C583">
        <v>1302</v>
      </c>
      <c r="D583">
        <v>349000</v>
      </c>
      <c r="E583">
        <v>441</v>
      </c>
      <c r="F583" s="3">
        <v>430.85102275702656</v>
      </c>
    </row>
    <row r="584" spans="1:6">
      <c r="A584">
        <v>16</v>
      </c>
      <c r="B584">
        <v>-90.256</v>
      </c>
      <c r="C584">
        <v>1302</v>
      </c>
      <c r="D584">
        <v>349000</v>
      </c>
      <c r="E584">
        <v>515</v>
      </c>
      <c r="F584" s="3">
        <v>455.86858133586918</v>
      </c>
    </row>
    <row r="585" spans="1:6">
      <c r="A585">
        <v>17</v>
      </c>
      <c r="B585">
        <v>-90.14</v>
      </c>
      <c r="C585">
        <v>1302</v>
      </c>
      <c r="D585">
        <v>349000</v>
      </c>
      <c r="E585">
        <v>451</v>
      </c>
      <c r="F585" s="3">
        <v>451.851769885679</v>
      </c>
    </row>
    <row r="586" spans="1:6">
      <c r="A586">
        <v>18</v>
      </c>
      <c r="B586">
        <v>-90.025000000000006</v>
      </c>
      <c r="C586">
        <v>1302</v>
      </c>
      <c r="D586">
        <v>349000</v>
      </c>
      <c r="E586">
        <v>405</v>
      </c>
      <c r="F586" s="3">
        <v>420.26221047774408</v>
      </c>
    </row>
    <row r="587" spans="1:6">
      <c r="A587">
        <v>19</v>
      </c>
      <c r="B587">
        <v>-89.918999999999997</v>
      </c>
      <c r="C587">
        <v>1302</v>
      </c>
      <c r="D587">
        <v>349000</v>
      </c>
      <c r="E587">
        <v>369</v>
      </c>
      <c r="F587" s="3">
        <v>373.70292955834083</v>
      </c>
    </row>
    <row r="588" spans="1:6">
      <c r="A588">
        <v>20</v>
      </c>
      <c r="B588">
        <v>-89.805999999999997</v>
      </c>
      <c r="C588">
        <v>1302</v>
      </c>
      <c r="D588">
        <v>349000</v>
      </c>
      <c r="E588">
        <v>302</v>
      </c>
      <c r="F588" s="3">
        <v>316.2422244257981</v>
      </c>
    </row>
    <row r="589" spans="1:6">
      <c r="A589">
        <v>21</v>
      </c>
      <c r="B589">
        <v>-89.691000000000003</v>
      </c>
      <c r="C589">
        <v>1302</v>
      </c>
      <c r="D589">
        <v>349000</v>
      </c>
      <c r="E589">
        <v>239</v>
      </c>
      <c r="F589" s="3">
        <v>260.24510060216949</v>
      </c>
    </row>
    <row r="590" spans="1:6">
      <c r="A590">
        <v>22</v>
      </c>
      <c r="B590">
        <v>-89.576999999999998</v>
      </c>
      <c r="C590">
        <v>1302</v>
      </c>
      <c r="D590">
        <v>349000</v>
      </c>
      <c r="E590">
        <v>207</v>
      </c>
      <c r="F590" s="3">
        <v>214.64805629258962</v>
      </c>
    </row>
    <row r="591" spans="1:6">
      <c r="A591">
        <v>23</v>
      </c>
      <c r="B591">
        <v>-89.457999999999998</v>
      </c>
      <c r="C591">
        <v>1302</v>
      </c>
      <c r="D591">
        <v>349000</v>
      </c>
      <c r="E591">
        <v>215</v>
      </c>
      <c r="F591" s="3">
        <v>180.59044364936466</v>
      </c>
    </row>
    <row r="592" spans="1:6">
      <c r="A592">
        <v>24</v>
      </c>
      <c r="B592">
        <v>-89.341999999999999</v>
      </c>
      <c r="C592">
        <v>1302</v>
      </c>
      <c r="D592">
        <v>349000</v>
      </c>
      <c r="E592">
        <v>185</v>
      </c>
      <c r="F592" s="3">
        <v>159.6791548321014</v>
      </c>
    </row>
    <row r="593" spans="1:6">
      <c r="A593">
        <v>25</v>
      </c>
      <c r="B593">
        <v>-89.234999999999999</v>
      </c>
      <c r="C593">
        <v>1302</v>
      </c>
      <c r="D593">
        <v>349000</v>
      </c>
      <c r="E593">
        <v>168</v>
      </c>
      <c r="F593" s="3">
        <v>148.53771826998658</v>
      </c>
    </row>
    <row r="594" spans="1:6">
      <c r="A594">
        <v>26</v>
      </c>
      <c r="B594">
        <v>-89.13</v>
      </c>
      <c r="C594">
        <v>1302</v>
      </c>
      <c r="D594">
        <v>349000</v>
      </c>
      <c r="E594">
        <v>166</v>
      </c>
      <c r="F594" s="3">
        <v>142.62966816268951</v>
      </c>
    </row>
    <row r="595" spans="1:6">
      <c r="A595">
        <v>27</v>
      </c>
      <c r="B595">
        <v>-89.016000000000005</v>
      </c>
      <c r="C595">
        <v>1302</v>
      </c>
      <c r="D595">
        <v>349000</v>
      </c>
      <c r="E595">
        <v>148</v>
      </c>
      <c r="F595" s="3">
        <v>139.52437822055913</v>
      </c>
    </row>
    <row r="596" spans="1:6">
      <c r="A596">
        <v>28</v>
      </c>
      <c r="B596">
        <v>-88.896000000000001</v>
      </c>
      <c r="C596">
        <v>1302</v>
      </c>
      <c r="D596">
        <v>349000</v>
      </c>
      <c r="E596">
        <v>175</v>
      </c>
      <c r="F596" s="3">
        <v>138.16472990026796</v>
      </c>
    </row>
    <row r="597" spans="1:6">
      <c r="A597">
        <v>29</v>
      </c>
      <c r="B597">
        <v>-88.790999999999997</v>
      </c>
      <c r="C597">
        <v>1302</v>
      </c>
      <c r="D597">
        <v>349000</v>
      </c>
      <c r="E597">
        <v>128</v>
      </c>
      <c r="F597" s="3">
        <v>137.70637047677664</v>
      </c>
    </row>
    <row r="598" spans="1:6">
      <c r="A598">
        <v>30</v>
      </c>
      <c r="B598">
        <v>-88.671999999999997</v>
      </c>
      <c r="C598">
        <v>1302</v>
      </c>
      <c r="D598">
        <v>349000</v>
      </c>
      <c r="E598">
        <v>151</v>
      </c>
      <c r="F598" s="3">
        <v>137.52001350420483</v>
      </c>
    </row>
    <row r="599" spans="1:6">
      <c r="A599">
        <v>31</v>
      </c>
      <c r="B599">
        <v>-88.56</v>
      </c>
      <c r="C599">
        <v>1302</v>
      </c>
      <c r="D599">
        <v>349000</v>
      </c>
      <c r="E599">
        <v>131</v>
      </c>
      <c r="F599" s="3">
        <v>137.46563098732872</v>
      </c>
    </row>
    <row r="600" spans="1:6">
      <c r="A600">
        <v>32</v>
      </c>
      <c r="B600">
        <v>-88.451999999999998</v>
      </c>
      <c r="C600">
        <v>1302</v>
      </c>
      <c r="D600">
        <v>349000</v>
      </c>
      <c r="E600">
        <v>148</v>
      </c>
      <c r="F600" s="3">
        <v>137.44992386023483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117</v>
      </c>
    </row>
    <row r="606" spans="1:6">
      <c r="A606" t="s">
        <v>13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118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56</v>
      </c>
      <c r="B618" t="s">
        <v>35</v>
      </c>
      <c r="C618" t="s">
        <v>38</v>
      </c>
      <c r="D618" t="s">
        <v>55</v>
      </c>
      <c r="E618" t="s">
        <v>54</v>
      </c>
      <c r="F618" t="s">
        <v>75</v>
      </c>
    </row>
    <row r="619" spans="1:10">
      <c r="A619">
        <v>1</v>
      </c>
      <c r="B619">
        <v>-91.947999999999993</v>
      </c>
      <c r="C619">
        <v>1239</v>
      </c>
      <c r="D619">
        <v>331000</v>
      </c>
      <c r="E619">
        <v>83</v>
      </c>
      <c r="F619" s="3">
        <v>135.44339106194516</v>
      </c>
      <c r="J619" t="s">
        <v>124</v>
      </c>
    </row>
    <row r="620" spans="1:10">
      <c r="A620">
        <v>2</v>
      </c>
      <c r="B620">
        <v>-91.838999999999999</v>
      </c>
      <c r="C620">
        <v>1239</v>
      </c>
      <c r="D620">
        <v>331000</v>
      </c>
      <c r="E620">
        <v>140</v>
      </c>
      <c r="F620" s="3">
        <v>135.45446920078254</v>
      </c>
    </row>
    <row r="621" spans="1:10">
      <c r="A621">
        <v>3</v>
      </c>
      <c r="B621">
        <v>-91.724000000000004</v>
      </c>
      <c r="C621">
        <v>1239</v>
      </c>
      <c r="D621">
        <v>331000</v>
      </c>
      <c r="E621">
        <v>130</v>
      </c>
      <c r="F621" s="3">
        <v>135.49926491892779</v>
      </c>
    </row>
    <row r="622" spans="1:10">
      <c r="A622">
        <v>4</v>
      </c>
      <c r="B622">
        <v>-91.611999999999995</v>
      </c>
      <c r="C622">
        <v>1239</v>
      </c>
      <c r="D622">
        <v>331000</v>
      </c>
      <c r="E622">
        <v>134</v>
      </c>
      <c r="F622" s="3">
        <v>135.65041746059353</v>
      </c>
    </row>
    <row r="623" spans="1:10">
      <c r="A623">
        <v>5</v>
      </c>
      <c r="B623">
        <v>-91.5</v>
      </c>
      <c r="C623">
        <v>1239</v>
      </c>
      <c r="D623">
        <v>331000</v>
      </c>
      <c r="E623">
        <v>138</v>
      </c>
      <c r="F623" s="3">
        <v>136.11460734916412</v>
      </c>
    </row>
    <row r="624" spans="1:10">
      <c r="A624">
        <v>6</v>
      </c>
      <c r="B624">
        <v>-91.394000000000005</v>
      </c>
      <c r="C624">
        <v>1239</v>
      </c>
      <c r="D624">
        <v>331000</v>
      </c>
      <c r="E624">
        <v>126</v>
      </c>
      <c r="F624" s="3">
        <v>137.29070629001475</v>
      </c>
    </row>
    <row r="625" spans="1:6">
      <c r="A625">
        <v>7</v>
      </c>
      <c r="B625">
        <v>-91.281000000000006</v>
      </c>
      <c r="C625">
        <v>1239</v>
      </c>
      <c r="D625">
        <v>331000</v>
      </c>
      <c r="E625">
        <v>134</v>
      </c>
      <c r="F625" s="3">
        <v>140.35108619828932</v>
      </c>
    </row>
    <row r="626" spans="1:6">
      <c r="A626">
        <v>8</v>
      </c>
      <c r="B626">
        <v>-91.165000000000006</v>
      </c>
      <c r="C626">
        <v>1239</v>
      </c>
      <c r="D626">
        <v>331000</v>
      </c>
      <c r="E626">
        <v>166</v>
      </c>
      <c r="F626" s="3">
        <v>147.45473096776033</v>
      </c>
    </row>
    <row r="627" spans="1:6">
      <c r="A627">
        <v>9</v>
      </c>
      <c r="B627">
        <v>-91.049000000000007</v>
      </c>
      <c r="C627">
        <v>1239</v>
      </c>
      <c r="D627">
        <v>331000</v>
      </c>
      <c r="E627">
        <v>151</v>
      </c>
      <c r="F627" s="3">
        <v>161.80882775866212</v>
      </c>
    </row>
    <row r="628" spans="1:6">
      <c r="A628">
        <v>10</v>
      </c>
      <c r="B628">
        <v>-90.933999999999997</v>
      </c>
      <c r="C628">
        <v>1239</v>
      </c>
      <c r="D628">
        <v>331000</v>
      </c>
      <c r="E628">
        <v>179</v>
      </c>
      <c r="F628" s="3">
        <v>187.07865918490674</v>
      </c>
    </row>
    <row r="629" spans="1:6">
      <c r="A629">
        <v>11</v>
      </c>
      <c r="B629">
        <v>-90.823999999999998</v>
      </c>
      <c r="C629">
        <v>1239</v>
      </c>
      <c r="D629">
        <v>331000</v>
      </c>
      <c r="E629">
        <v>193</v>
      </c>
      <c r="F629" s="3">
        <v>224.31912185729439</v>
      </c>
    </row>
    <row r="630" spans="1:6">
      <c r="A630">
        <v>12</v>
      </c>
      <c r="B630">
        <v>-90.709000000000003</v>
      </c>
      <c r="C630">
        <v>1239</v>
      </c>
      <c r="D630">
        <v>331000</v>
      </c>
      <c r="E630">
        <v>284</v>
      </c>
      <c r="F630" s="3">
        <v>276.69507695360454</v>
      </c>
    </row>
    <row r="631" spans="1:6">
      <c r="A631">
        <v>13</v>
      </c>
      <c r="B631">
        <v>-90.594999999999999</v>
      </c>
      <c r="C631">
        <v>1239</v>
      </c>
      <c r="D631">
        <v>331000</v>
      </c>
      <c r="E631">
        <v>350</v>
      </c>
      <c r="F631" s="3">
        <v>336.67999552082625</v>
      </c>
    </row>
    <row r="632" spans="1:6">
      <c r="A632">
        <v>14</v>
      </c>
      <c r="B632">
        <v>-90.486999999999995</v>
      </c>
      <c r="C632">
        <v>1239</v>
      </c>
      <c r="D632">
        <v>331000</v>
      </c>
      <c r="E632">
        <v>416</v>
      </c>
      <c r="F632" s="3">
        <v>390.89969701515764</v>
      </c>
    </row>
    <row r="633" spans="1:6">
      <c r="A633">
        <v>15</v>
      </c>
      <c r="B633">
        <v>-90.372</v>
      </c>
      <c r="C633">
        <v>1239</v>
      </c>
      <c r="D633">
        <v>331000</v>
      </c>
      <c r="E633">
        <v>444</v>
      </c>
      <c r="F633" s="3">
        <v>432.40768850853095</v>
      </c>
    </row>
    <row r="634" spans="1:6">
      <c r="A634">
        <v>16</v>
      </c>
      <c r="B634">
        <v>-90.256</v>
      </c>
      <c r="C634">
        <v>1239</v>
      </c>
      <c r="D634">
        <v>331000</v>
      </c>
      <c r="E634">
        <v>445</v>
      </c>
      <c r="F634" s="3">
        <v>445.68951991556276</v>
      </c>
    </row>
    <row r="635" spans="1:6">
      <c r="A635">
        <v>17</v>
      </c>
      <c r="B635">
        <v>-90.14</v>
      </c>
      <c r="C635">
        <v>1239</v>
      </c>
      <c r="D635">
        <v>331000</v>
      </c>
      <c r="E635">
        <v>465</v>
      </c>
      <c r="F635" s="3">
        <v>426.21449536764919</v>
      </c>
    </row>
    <row r="636" spans="1:6">
      <c r="A636">
        <v>18</v>
      </c>
      <c r="B636">
        <v>-90.025000000000006</v>
      </c>
      <c r="C636">
        <v>1239</v>
      </c>
      <c r="D636">
        <v>331000</v>
      </c>
      <c r="E636">
        <v>324</v>
      </c>
      <c r="F636" s="3">
        <v>380.40019561200523</v>
      </c>
    </row>
    <row r="637" spans="1:6">
      <c r="A637">
        <v>19</v>
      </c>
      <c r="B637">
        <v>-89.918999999999997</v>
      </c>
      <c r="C637">
        <v>1239</v>
      </c>
      <c r="D637">
        <v>331000</v>
      </c>
      <c r="E637">
        <v>315</v>
      </c>
      <c r="F637" s="3">
        <v>325.7290177446161</v>
      </c>
    </row>
    <row r="638" spans="1:6">
      <c r="A638">
        <v>20</v>
      </c>
      <c r="B638">
        <v>-89.805999999999997</v>
      </c>
      <c r="C638">
        <v>1239</v>
      </c>
      <c r="D638">
        <v>331000</v>
      </c>
      <c r="E638">
        <v>260</v>
      </c>
      <c r="F638" s="3">
        <v>267.00054646448507</v>
      </c>
    </row>
    <row r="639" spans="1:6">
      <c r="A639">
        <v>21</v>
      </c>
      <c r="B639">
        <v>-89.691000000000003</v>
      </c>
      <c r="C639">
        <v>1239</v>
      </c>
      <c r="D639">
        <v>331000</v>
      </c>
      <c r="E639">
        <v>226</v>
      </c>
      <c r="F639" s="3">
        <v>216.73361049774508</v>
      </c>
    </row>
    <row r="640" spans="1:6">
      <c r="A640">
        <v>22</v>
      </c>
      <c r="B640">
        <v>-89.576999999999998</v>
      </c>
      <c r="C640">
        <v>1239</v>
      </c>
      <c r="D640">
        <v>331000</v>
      </c>
      <c r="E640">
        <v>187</v>
      </c>
      <c r="F640" s="3">
        <v>180.84049125938719</v>
      </c>
    </row>
    <row r="641" spans="1:6">
      <c r="A641">
        <v>23</v>
      </c>
      <c r="B641">
        <v>-89.457999999999998</v>
      </c>
      <c r="C641">
        <v>1239</v>
      </c>
      <c r="D641">
        <v>331000</v>
      </c>
      <c r="E641">
        <v>200</v>
      </c>
      <c r="F641" s="3">
        <v>157.53953101802875</v>
      </c>
    </row>
    <row r="642" spans="1:6">
      <c r="A642">
        <v>24</v>
      </c>
      <c r="B642">
        <v>-89.341999999999999</v>
      </c>
      <c r="C642">
        <v>1239</v>
      </c>
      <c r="D642">
        <v>331000</v>
      </c>
      <c r="E642">
        <v>175</v>
      </c>
      <c r="F642" s="3">
        <v>145.25341868398905</v>
      </c>
    </row>
    <row r="643" spans="1:6">
      <c r="A643">
        <v>25</v>
      </c>
      <c r="B643">
        <v>-89.234999999999999</v>
      </c>
      <c r="C643">
        <v>1239</v>
      </c>
      <c r="D643">
        <v>331000</v>
      </c>
      <c r="E643">
        <v>167</v>
      </c>
      <c r="F643" s="3">
        <v>139.65500112529531</v>
      </c>
    </row>
    <row r="644" spans="1:6">
      <c r="A644">
        <v>26</v>
      </c>
      <c r="B644">
        <v>-89.13</v>
      </c>
      <c r="C644">
        <v>1239</v>
      </c>
      <c r="D644">
        <v>331000</v>
      </c>
      <c r="E644">
        <v>149</v>
      </c>
      <c r="F644" s="3">
        <v>137.12120655738627</v>
      </c>
    </row>
    <row r="645" spans="1:6">
      <c r="A645">
        <v>27</v>
      </c>
      <c r="B645">
        <v>-89.016000000000005</v>
      </c>
      <c r="C645">
        <v>1239</v>
      </c>
      <c r="D645">
        <v>331000</v>
      </c>
      <c r="E645">
        <v>150</v>
      </c>
      <c r="F645" s="3">
        <v>136.00033839237003</v>
      </c>
    </row>
    <row r="646" spans="1:6">
      <c r="A646">
        <v>28</v>
      </c>
      <c r="B646">
        <v>-88.896000000000001</v>
      </c>
      <c r="C646">
        <v>1239</v>
      </c>
      <c r="D646">
        <v>331000</v>
      </c>
      <c r="E646">
        <v>138</v>
      </c>
      <c r="F646" s="3">
        <v>135.5973363886803</v>
      </c>
    </row>
    <row r="647" spans="1:6">
      <c r="A647">
        <v>29</v>
      </c>
      <c r="B647">
        <v>-88.790999999999997</v>
      </c>
      <c r="C647">
        <v>1239</v>
      </c>
      <c r="D647">
        <v>331000</v>
      </c>
      <c r="E647">
        <v>150</v>
      </c>
      <c r="F647" s="3">
        <v>135.48702482019948</v>
      </c>
    </row>
    <row r="648" spans="1:6">
      <c r="A648">
        <v>30</v>
      </c>
      <c r="B648">
        <v>-88.671999999999997</v>
      </c>
      <c r="C648">
        <v>1239</v>
      </c>
      <c r="D648">
        <v>331000</v>
      </c>
      <c r="E648">
        <v>125</v>
      </c>
      <c r="F648" s="3">
        <v>135.45069002421906</v>
      </c>
    </row>
    <row r="649" spans="1:6">
      <c r="A649">
        <v>31</v>
      </c>
      <c r="B649">
        <v>-88.56</v>
      </c>
      <c r="C649">
        <v>1239</v>
      </c>
      <c r="D649">
        <v>331000</v>
      </c>
      <c r="E649">
        <v>160</v>
      </c>
      <c r="F649" s="3">
        <v>135.44233202313845</v>
      </c>
    </row>
    <row r="650" spans="1:6">
      <c r="A650">
        <v>32</v>
      </c>
      <c r="B650">
        <v>-88.451999999999998</v>
      </c>
      <c r="C650">
        <v>1239</v>
      </c>
      <c r="D650">
        <v>331000</v>
      </c>
      <c r="E650">
        <v>131</v>
      </c>
      <c r="F650" s="3">
        <v>135.44043009954009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16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56</v>
      </c>
      <c r="B668" t="s">
        <v>35</v>
      </c>
      <c r="C668" t="s">
        <v>38</v>
      </c>
      <c r="D668" t="s">
        <v>55</v>
      </c>
      <c r="E668" t="s">
        <v>54</v>
      </c>
      <c r="F668" t="s">
        <v>75</v>
      </c>
    </row>
    <row r="669" spans="1:10">
      <c r="A669">
        <v>1</v>
      </c>
      <c r="B669">
        <v>-91.947999999999993</v>
      </c>
      <c r="C669">
        <v>1444</v>
      </c>
      <c r="D669">
        <v>386000</v>
      </c>
      <c r="E669">
        <v>100</v>
      </c>
      <c r="F669" s="3">
        <v>148.67940101025795</v>
      </c>
      <c r="J669" t="s">
        <v>125</v>
      </c>
    </row>
    <row r="670" spans="1:10">
      <c r="A670">
        <v>2</v>
      </c>
      <c r="B670">
        <v>-91.838999999999999</v>
      </c>
      <c r="C670">
        <v>1444</v>
      </c>
      <c r="D670">
        <v>386000</v>
      </c>
      <c r="E670">
        <v>153</v>
      </c>
      <c r="F670" s="3">
        <v>148.76173402539035</v>
      </c>
    </row>
    <row r="671" spans="1:10">
      <c r="A671">
        <v>3</v>
      </c>
      <c r="B671">
        <v>-91.724000000000004</v>
      </c>
      <c r="C671">
        <v>1444</v>
      </c>
      <c r="D671">
        <v>386000</v>
      </c>
      <c r="E671">
        <v>122</v>
      </c>
      <c r="F671" s="3">
        <v>149.00468313321824</v>
      </c>
    </row>
    <row r="672" spans="1:10">
      <c r="A672">
        <v>4</v>
      </c>
      <c r="B672">
        <v>-91.611999999999995</v>
      </c>
      <c r="C672">
        <v>1444</v>
      </c>
      <c r="D672">
        <v>386000</v>
      </c>
      <c r="E672">
        <v>151</v>
      </c>
      <c r="F672" s="3">
        <v>149.61796709213695</v>
      </c>
    </row>
    <row r="673" spans="1:6">
      <c r="A673">
        <v>5</v>
      </c>
      <c r="B673">
        <v>-91.5</v>
      </c>
      <c r="C673">
        <v>1444</v>
      </c>
      <c r="D673">
        <v>386000</v>
      </c>
      <c r="E673">
        <v>124</v>
      </c>
      <c r="F673" s="3">
        <v>151.06504241773555</v>
      </c>
    </row>
    <row r="674" spans="1:6">
      <c r="A674">
        <v>6</v>
      </c>
      <c r="B674">
        <v>-91.394000000000005</v>
      </c>
      <c r="C674">
        <v>1444</v>
      </c>
      <c r="D674">
        <v>386000</v>
      </c>
      <c r="E674">
        <v>162</v>
      </c>
      <c r="F674" s="3">
        <v>153.97311680837143</v>
      </c>
    </row>
    <row r="675" spans="1:6">
      <c r="A675">
        <v>7</v>
      </c>
      <c r="B675">
        <v>-91.281000000000006</v>
      </c>
      <c r="C675">
        <v>1444</v>
      </c>
      <c r="D675">
        <v>386000</v>
      </c>
      <c r="E675">
        <v>149</v>
      </c>
      <c r="F675" s="3">
        <v>160.08870657351093</v>
      </c>
    </row>
    <row r="676" spans="1:6">
      <c r="A676">
        <v>8</v>
      </c>
      <c r="B676">
        <v>-91.165000000000006</v>
      </c>
      <c r="C676">
        <v>1444</v>
      </c>
      <c r="D676">
        <v>386000</v>
      </c>
      <c r="E676">
        <v>154</v>
      </c>
      <c r="F676" s="3">
        <v>171.75351955238099</v>
      </c>
    </row>
    <row r="677" spans="1:6">
      <c r="A677">
        <v>9</v>
      </c>
      <c r="B677">
        <v>-91.049000000000007</v>
      </c>
      <c r="C677">
        <v>1444</v>
      </c>
      <c r="D677">
        <v>386000</v>
      </c>
      <c r="E677">
        <v>203</v>
      </c>
      <c r="F677" s="3">
        <v>191.59901886771266</v>
      </c>
    </row>
    <row r="678" spans="1:6">
      <c r="A678">
        <v>10</v>
      </c>
      <c r="B678">
        <v>-90.933999999999997</v>
      </c>
      <c r="C678">
        <v>1444</v>
      </c>
      <c r="D678">
        <v>386000</v>
      </c>
      <c r="E678">
        <v>222</v>
      </c>
      <c r="F678" s="3">
        <v>221.83314698659137</v>
      </c>
    </row>
    <row r="679" spans="1:6">
      <c r="A679">
        <v>11</v>
      </c>
      <c r="B679">
        <v>-90.823999999999998</v>
      </c>
      <c r="C679">
        <v>1444</v>
      </c>
      <c r="D679">
        <v>386000</v>
      </c>
      <c r="E679">
        <v>247</v>
      </c>
      <c r="F679" s="3">
        <v>261.56704010736001</v>
      </c>
    </row>
    <row r="680" spans="1:6">
      <c r="A680">
        <v>12</v>
      </c>
      <c r="B680">
        <v>-90.709000000000003</v>
      </c>
      <c r="C680">
        <v>1444</v>
      </c>
      <c r="D680">
        <v>386000</v>
      </c>
      <c r="E680">
        <v>290</v>
      </c>
      <c r="F680" s="3">
        <v>312.75895498751277</v>
      </c>
    </row>
    <row r="681" spans="1:6">
      <c r="A681">
        <v>13</v>
      </c>
      <c r="B681">
        <v>-90.594999999999999</v>
      </c>
      <c r="C681">
        <v>1444</v>
      </c>
      <c r="D681">
        <v>386000</v>
      </c>
      <c r="E681">
        <v>388</v>
      </c>
      <c r="F681" s="3">
        <v>368.05833872255573</v>
      </c>
    </row>
    <row r="682" spans="1:6">
      <c r="A682">
        <v>14</v>
      </c>
      <c r="B682">
        <v>-90.486999999999995</v>
      </c>
      <c r="C682">
        <v>1444</v>
      </c>
      <c r="D682">
        <v>386000</v>
      </c>
      <c r="E682">
        <v>445</v>
      </c>
      <c r="F682" s="3">
        <v>417.02432531010976</v>
      </c>
    </row>
    <row r="683" spans="1:6">
      <c r="A683">
        <v>15</v>
      </c>
      <c r="B683">
        <v>-90.372</v>
      </c>
      <c r="C683">
        <v>1444</v>
      </c>
      <c r="D683">
        <v>386000</v>
      </c>
      <c r="E683">
        <v>475</v>
      </c>
      <c r="F683" s="3">
        <v>456.03186845837979</v>
      </c>
    </row>
    <row r="684" spans="1:6">
      <c r="A684">
        <v>16</v>
      </c>
      <c r="B684">
        <v>-90.256</v>
      </c>
      <c r="C684">
        <v>1444</v>
      </c>
      <c r="D684">
        <v>386000</v>
      </c>
      <c r="E684">
        <v>474</v>
      </c>
      <c r="F684" s="3">
        <v>473.2673008957492</v>
      </c>
    </row>
    <row r="685" spans="1:6">
      <c r="A685">
        <v>17</v>
      </c>
      <c r="B685">
        <v>-90.14</v>
      </c>
      <c r="C685">
        <v>1444</v>
      </c>
      <c r="D685">
        <v>386000</v>
      </c>
      <c r="E685">
        <v>446</v>
      </c>
      <c r="F685" s="3">
        <v>464.26246244681568</v>
      </c>
    </row>
    <row r="686" spans="1:6">
      <c r="A686">
        <v>18</v>
      </c>
      <c r="B686">
        <v>-90.025000000000006</v>
      </c>
      <c r="C686">
        <v>1444</v>
      </c>
      <c r="D686">
        <v>386000</v>
      </c>
      <c r="E686">
        <v>467</v>
      </c>
      <c r="F686" s="3">
        <v>431.52458964619973</v>
      </c>
    </row>
    <row r="687" spans="1:6">
      <c r="A687">
        <v>19</v>
      </c>
      <c r="B687">
        <v>-89.918999999999997</v>
      </c>
      <c r="C687">
        <v>1444</v>
      </c>
      <c r="D687">
        <v>386000</v>
      </c>
      <c r="E687">
        <v>359</v>
      </c>
      <c r="F687" s="3">
        <v>386.60567423894054</v>
      </c>
    </row>
    <row r="688" spans="1:6">
      <c r="A688">
        <v>20</v>
      </c>
      <c r="B688">
        <v>-89.805999999999997</v>
      </c>
      <c r="C688">
        <v>1444</v>
      </c>
      <c r="D688">
        <v>386000</v>
      </c>
      <c r="E688">
        <v>315</v>
      </c>
      <c r="F688" s="3">
        <v>332.05681253258916</v>
      </c>
    </row>
    <row r="689" spans="1:6">
      <c r="A689">
        <v>21</v>
      </c>
      <c r="B689">
        <v>-89.691000000000003</v>
      </c>
      <c r="C689">
        <v>1444</v>
      </c>
      <c r="D689">
        <v>386000</v>
      </c>
      <c r="E689">
        <v>245</v>
      </c>
      <c r="F689" s="3">
        <v>278.47023598636292</v>
      </c>
    </row>
    <row r="690" spans="1:6">
      <c r="A690">
        <v>22</v>
      </c>
      <c r="B690">
        <v>-89.576999999999998</v>
      </c>
      <c r="C690">
        <v>1444</v>
      </c>
      <c r="D690">
        <v>386000</v>
      </c>
      <c r="E690">
        <v>254</v>
      </c>
      <c r="F690" s="3">
        <v>233.7111616519762</v>
      </c>
    </row>
    <row r="691" spans="1:6">
      <c r="A691">
        <v>23</v>
      </c>
      <c r="B691">
        <v>-89.457999999999998</v>
      </c>
      <c r="C691">
        <v>1444</v>
      </c>
      <c r="D691">
        <v>386000</v>
      </c>
      <c r="E691">
        <v>210</v>
      </c>
      <c r="F691" s="3">
        <v>198.89016247694281</v>
      </c>
    </row>
    <row r="692" spans="1:6">
      <c r="A692">
        <v>24</v>
      </c>
      <c r="B692">
        <v>-89.341999999999999</v>
      </c>
      <c r="C692">
        <v>1444</v>
      </c>
      <c r="D692">
        <v>386000</v>
      </c>
      <c r="E692">
        <v>198</v>
      </c>
      <c r="F692" s="3">
        <v>176.3016874758961</v>
      </c>
    </row>
    <row r="693" spans="1:6">
      <c r="A693">
        <v>25</v>
      </c>
      <c r="B693">
        <v>-89.234999999999999</v>
      </c>
      <c r="C693">
        <v>1444</v>
      </c>
      <c r="D693">
        <v>386000</v>
      </c>
      <c r="E693">
        <v>189</v>
      </c>
      <c r="F693" s="3">
        <v>163.4613658669264</v>
      </c>
    </row>
    <row r="694" spans="1:6">
      <c r="A694">
        <v>26</v>
      </c>
      <c r="B694">
        <v>-89.13</v>
      </c>
      <c r="C694">
        <v>1444</v>
      </c>
      <c r="D694">
        <v>386000</v>
      </c>
      <c r="E694">
        <v>212</v>
      </c>
      <c r="F694" s="3">
        <v>156.14315027805407</v>
      </c>
    </row>
    <row r="695" spans="1:6">
      <c r="A695">
        <v>27</v>
      </c>
      <c r="B695">
        <v>-89.016000000000005</v>
      </c>
      <c r="C695">
        <v>1444</v>
      </c>
      <c r="D695">
        <v>386000</v>
      </c>
      <c r="E695">
        <v>188</v>
      </c>
      <c r="F695" s="3">
        <v>151.95816585372856</v>
      </c>
    </row>
    <row r="696" spans="1:6">
      <c r="A696">
        <v>28</v>
      </c>
      <c r="B696">
        <v>-88.896000000000001</v>
      </c>
      <c r="C696">
        <v>1444</v>
      </c>
      <c r="D696">
        <v>386000</v>
      </c>
      <c r="E696">
        <v>172</v>
      </c>
      <c r="F696" s="3">
        <v>149.92911057145469</v>
      </c>
    </row>
    <row r="697" spans="1:6">
      <c r="A697">
        <v>29</v>
      </c>
      <c r="B697">
        <v>-88.790999999999997</v>
      </c>
      <c r="C697">
        <v>1444</v>
      </c>
      <c r="D697">
        <v>386000</v>
      </c>
      <c r="E697">
        <v>182</v>
      </c>
      <c r="F697" s="3">
        <v>149.16376452957689</v>
      </c>
    </row>
    <row r="698" spans="1:6">
      <c r="A698">
        <v>30</v>
      </c>
      <c r="B698">
        <v>-88.671999999999997</v>
      </c>
      <c r="C698">
        <v>1444</v>
      </c>
      <c r="D698">
        <v>386000</v>
      </c>
      <c r="E698">
        <v>154</v>
      </c>
      <c r="F698" s="3">
        <v>148.81338697161857</v>
      </c>
    </row>
    <row r="699" spans="1:6">
      <c r="A699">
        <v>31</v>
      </c>
      <c r="B699">
        <v>-88.56</v>
      </c>
      <c r="C699">
        <v>1444</v>
      </c>
      <c r="D699">
        <v>386000</v>
      </c>
      <c r="E699">
        <v>164</v>
      </c>
      <c r="F699" s="3">
        <v>148.69605100738335</v>
      </c>
    </row>
    <row r="700" spans="1:6">
      <c r="A700">
        <v>32</v>
      </c>
      <c r="B700">
        <v>-88.451999999999998</v>
      </c>
      <c r="C700">
        <v>1444</v>
      </c>
      <c r="D700">
        <v>386000</v>
      </c>
      <c r="E700">
        <v>137</v>
      </c>
      <c r="F700" s="3">
        <v>148.65699987416801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19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56</v>
      </c>
      <c r="B718" t="s">
        <v>35</v>
      </c>
      <c r="C718" t="s">
        <v>38</v>
      </c>
      <c r="D718" t="s">
        <v>55</v>
      </c>
      <c r="E718" t="s">
        <v>54</v>
      </c>
      <c r="F718" t="s">
        <v>75</v>
      </c>
    </row>
    <row r="719" spans="1:10">
      <c r="A719">
        <v>1</v>
      </c>
      <c r="B719">
        <v>-91.947999999999993</v>
      </c>
      <c r="C719">
        <v>1735</v>
      </c>
      <c r="D719">
        <v>463000</v>
      </c>
      <c r="E719">
        <v>113</v>
      </c>
      <c r="F719" s="3">
        <v>158.80447675227975</v>
      </c>
      <c r="J719" t="s">
        <v>126</v>
      </c>
    </row>
    <row r="720" spans="1:10">
      <c r="A720">
        <v>2</v>
      </c>
      <c r="B720">
        <v>-91.838999999999999</v>
      </c>
      <c r="C720">
        <v>1735</v>
      </c>
      <c r="D720">
        <v>463000</v>
      </c>
      <c r="E720">
        <v>147</v>
      </c>
      <c r="F720" s="3">
        <v>159.14395688758472</v>
      </c>
    </row>
    <row r="721" spans="1:6">
      <c r="A721">
        <v>3</v>
      </c>
      <c r="B721">
        <v>-91.724000000000004</v>
      </c>
      <c r="C721">
        <v>1735</v>
      </c>
      <c r="D721">
        <v>463000</v>
      </c>
      <c r="E721">
        <v>170</v>
      </c>
      <c r="F721" s="3">
        <v>159.85657946555665</v>
      </c>
    </row>
    <row r="722" spans="1:6">
      <c r="A722">
        <v>4</v>
      </c>
      <c r="B722">
        <v>-91.611999999999995</v>
      </c>
      <c r="C722">
        <v>1735</v>
      </c>
      <c r="D722">
        <v>463000</v>
      </c>
      <c r="E722">
        <v>159</v>
      </c>
      <c r="F722" s="3">
        <v>161.17690966110314</v>
      </c>
    </row>
    <row r="723" spans="1:6">
      <c r="A723">
        <v>5</v>
      </c>
      <c r="B723">
        <v>-91.5</v>
      </c>
      <c r="C723">
        <v>1735</v>
      </c>
      <c r="D723">
        <v>463000</v>
      </c>
      <c r="E723">
        <v>179</v>
      </c>
      <c r="F723" s="3">
        <v>163.54522750171611</v>
      </c>
    </row>
    <row r="724" spans="1:6">
      <c r="A724">
        <v>6</v>
      </c>
      <c r="B724">
        <v>-91.394000000000005</v>
      </c>
      <c r="C724">
        <v>1735</v>
      </c>
      <c r="D724">
        <v>463000</v>
      </c>
      <c r="E724">
        <v>179</v>
      </c>
      <c r="F724" s="3">
        <v>167.30884978076045</v>
      </c>
    </row>
    <row r="725" spans="1:6">
      <c r="A725">
        <v>7</v>
      </c>
      <c r="B725">
        <v>-91.281000000000006</v>
      </c>
      <c r="C725">
        <v>1735</v>
      </c>
      <c r="D725">
        <v>463000</v>
      </c>
      <c r="E725">
        <v>173</v>
      </c>
      <c r="F725" s="3">
        <v>173.74481724093502</v>
      </c>
    </row>
    <row r="726" spans="1:6">
      <c r="A726">
        <v>8</v>
      </c>
      <c r="B726">
        <v>-91.165000000000006</v>
      </c>
      <c r="C726">
        <v>1735</v>
      </c>
      <c r="D726">
        <v>463000</v>
      </c>
      <c r="E726">
        <v>169</v>
      </c>
      <c r="F726" s="3">
        <v>183.98892339317803</v>
      </c>
    </row>
    <row r="727" spans="1:6">
      <c r="A727">
        <v>9</v>
      </c>
      <c r="B727">
        <v>-91.049000000000007</v>
      </c>
      <c r="C727">
        <v>1735</v>
      </c>
      <c r="D727">
        <v>463000</v>
      </c>
      <c r="E727">
        <v>194</v>
      </c>
      <c r="F727" s="3">
        <v>199.05013288656161</v>
      </c>
    </row>
    <row r="728" spans="1:6">
      <c r="A728">
        <v>10</v>
      </c>
      <c r="B728">
        <v>-90.933999999999997</v>
      </c>
      <c r="C728">
        <v>1735</v>
      </c>
      <c r="D728">
        <v>463000</v>
      </c>
      <c r="E728">
        <v>235</v>
      </c>
      <c r="F728" s="3">
        <v>219.67570244661283</v>
      </c>
    </row>
    <row r="729" spans="1:6">
      <c r="A729">
        <v>11</v>
      </c>
      <c r="B729">
        <v>-90.823999999999998</v>
      </c>
      <c r="C729">
        <v>1735</v>
      </c>
      <c r="D729">
        <v>463000</v>
      </c>
      <c r="E729">
        <v>215</v>
      </c>
      <c r="F729" s="3">
        <v>245.10418837255639</v>
      </c>
    </row>
    <row r="730" spans="1:6">
      <c r="A730">
        <v>12</v>
      </c>
      <c r="B730">
        <v>-90.709000000000003</v>
      </c>
      <c r="C730">
        <v>1735</v>
      </c>
      <c r="D730">
        <v>463000</v>
      </c>
      <c r="E730">
        <v>271</v>
      </c>
      <c r="F730" s="3">
        <v>277.2392364195091</v>
      </c>
    </row>
    <row r="731" spans="1:6">
      <c r="A731">
        <v>13</v>
      </c>
      <c r="B731">
        <v>-90.594999999999999</v>
      </c>
      <c r="C731">
        <v>1735</v>
      </c>
      <c r="D731">
        <v>463000</v>
      </c>
      <c r="E731">
        <v>296</v>
      </c>
      <c r="F731" s="3">
        <v>313.20531761067838</v>
      </c>
    </row>
    <row r="732" spans="1:6">
      <c r="A732">
        <v>14</v>
      </c>
      <c r="B732">
        <v>-90.486999999999995</v>
      </c>
      <c r="C732">
        <v>1735</v>
      </c>
      <c r="D732">
        <v>463000</v>
      </c>
      <c r="E732">
        <v>370</v>
      </c>
      <c r="F732" s="3">
        <v>348.66247611254113</v>
      </c>
    </row>
    <row r="733" spans="1:6">
      <c r="A733">
        <v>15</v>
      </c>
      <c r="B733">
        <v>-90.372</v>
      </c>
      <c r="C733">
        <v>1735</v>
      </c>
      <c r="D733">
        <v>463000</v>
      </c>
      <c r="E733">
        <v>391</v>
      </c>
      <c r="F733" s="3">
        <v>384.42786934478778</v>
      </c>
    </row>
    <row r="734" spans="1:6">
      <c r="A734">
        <v>16</v>
      </c>
      <c r="B734">
        <v>-90.256</v>
      </c>
      <c r="C734">
        <v>1735</v>
      </c>
      <c r="D734">
        <v>463000</v>
      </c>
      <c r="E734">
        <v>420</v>
      </c>
      <c r="F734" s="3">
        <v>414.3340619503889</v>
      </c>
    </row>
    <row r="735" spans="1:6">
      <c r="A735">
        <v>17</v>
      </c>
      <c r="B735">
        <v>-90.14</v>
      </c>
      <c r="C735">
        <v>1735</v>
      </c>
      <c r="D735">
        <v>463000</v>
      </c>
      <c r="E735">
        <v>498</v>
      </c>
      <c r="F735" s="3">
        <v>434.1426912559628</v>
      </c>
    </row>
    <row r="736" spans="1:6">
      <c r="A736">
        <v>18</v>
      </c>
      <c r="B736">
        <v>-90.025000000000006</v>
      </c>
      <c r="C736">
        <v>1735</v>
      </c>
      <c r="D736">
        <v>463000</v>
      </c>
      <c r="E736">
        <v>443</v>
      </c>
      <c r="F736" s="3">
        <v>441.07478923705014</v>
      </c>
    </row>
    <row r="737" spans="1:6">
      <c r="A737">
        <v>19</v>
      </c>
      <c r="B737">
        <v>-89.918999999999997</v>
      </c>
      <c r="C737">
        <v>1735</v>
      </c>
      <c r="D737">
        <v>463000</v>
      </c>
      <c r="E737">
        <v>445</v>
      </c>
      <c r="F737" s="3">
        <v>435.36855121666355</v>
      </c>
    </row>
    <row r="738" spans="1:6">
      <c r="A738">
        <v>20</v>
      </c>
      <c r="B738">
        <v>-89.805999999999997</v>
      </c>
      <c r="C738">
        <v>1735</v>
      </c>
      <c r="D738">
        <v>463000</v>
      </c>
      <c r="E738">
        <v>407</v>
      </c>
      <c r="F738" s="3">
        <v>417.30101429449462</v>
      </c>
    </row>
    <row r="739" spans="1:6">
      <c r="A739">
        <v>21</v>
      </c>
      <c r="B739">
        <v>-89.691000000000003</v>
      </c>
      <c r="C739">
        <v>1735</v>
      </c>
      <c r="D739">
        <v>463000</v>
      </c>
      <c r="E739">
        <v>345</v>
      </c>
      <c r="F739" s="3">
        <v>388.69430266848781</v>
      </c>
    </row>
    <row r="740" spans="1:6">
      <c r="A740">
        <v>22</v>
      </c>
      <c r="B740">
        <v>-89.576999999999998</v>
      </c>
      <c r="C740">
        <v>1735</v>
      </c>
      <c r="D740">
        <v>463000</v>
      </c>
      <c r="E740">
        <v>339</v>
      </c>
      <c r="F740" s="3">
        <v>353.80442247160966</v>
      </c>
    </row>
    <row r="741" spans="1:6">
      <c r="A741">
        <v>23</v>
      </c>
      <c r="B741">
        <v>-89.457999999999998</v>
      </c>
      <c r="C741">
        <v>1735</v>
      </c>
      <c r="D741">
        <v>463000</v>
      </c>
      <c r="E741">
        <v>301</v>
      </c>
      <c r="F741" s="3">
        <v>314.79475917431466</v>
      </c>
    </row>
    <row r="742" spans="1:6">
      <c r="A742">
        <v>24</v>
      </c>
      <c r="B742">
        <v>-89.341999999999999</v>
      </c>
      <c r="C742">
        <v>1735</v>
      </c>
      <c r="D742">
        <v>463000</v>
      </c>
      <c r="E742">
        <v>263</v>
      </c>
      <c r="F742" s="3">
        <v>278.10160522539462</v>
      </c>
    </row>
    <row r="743" spans="1:6">
      <c r="A743">
        <v>25</v>
      </c>
      <c r="B743">
        <v>-89.234999999999999</v>
      </c>
      <c r="C743">
        <v>1735</v>
      </c>
      <c r="D743">
        <v>463000</v>
      </c>
      <c r="E743">
        <v>264</v>
      </c>
      <c r="F743" s="3">
        <v>247.91181516512998</v>
      </c>
    </row>
    <row r="744" spans="1:6">
      <c r="A744">
        <v>26</v>
      </c>
      <c r="B744">
        <v>-89.13</v>
      </c>
      <c r="C744">
        <v>1735</v>
      </c>
      <c r="D744">
        <v>463000</v>
      </c>
      <c r="E744">
        <v>246</v>
      </c>
      <c r="F744" s="3">
        <v>222.99843142131533</v>
      </c>
    </row>
    <row r="745" spans="1:6">
      <c r="A745">
        <v>27</v>
      </c>
      <c r="B745">
        <v>-89.016000000000005</v>
      </c>
      <c r="C745">
        <v>1735</v>
      </c>
      <c r="D745">
        <v>463000</v>
      </c>
      <c r="E745">
        <v>245</v>
      </c>
      <c r="F745" s="3">
        <v>201.70256117245202</v>
      </c>
    </row>
    <row r="746" spans="1:6">
      <c r="A746">
        <v>28</v>
      </c>
      <c r="B746">
        <v>-88.896000000000001</v>
      </c>
      <c r="C746">
        <v>1735</v>
      </c>
      <c r="D746">
        <v>463000</v>
      </c>
      <c r="E746">
        <v>173</v>
      </c>
      <c r="F746" s="3">
        <v>185.40158511183844</v>
      </c>
    </row>
    <row r="747" spans="1:6">
      <c r="A747">
        <v>29</v>
      </c>
      <c r="B747">
        <v>-88.790999999999997</v>
      </c>
      <c r="C747">
        <v>1735</v>
      </c>
      <c r="D747">
        <v>463000</v>
      </c>
      <c r="E747">
        <v>181</v>
      </c>
      <c r="F747" s="3">
        <v>175.51413810472582</v>
      </c>
    </row>
    <row r="748" spans="1:6">
      <c r="A748">
        <v>30</v>
      </c>
      <c r="B748">
        <v>-88.671999999999997</v>
      </c>
      <c r="C748">
        <v>1735</v>
      </c>
      <c r="D748">
        <v>463000</v>
      </c>
      <c r="E748">
        <v>187</v>
      </c>
      <c r="F748" s="3">
        <v>168.13693672745052</v>
      </c>
    </row>
    <row r="749" spans="1:6">
      <c r="A749">
        <v>31</v>
      </c>
      <c r="B749">
        <v>-88.56</v>
      </c>
      <c r="C749">
        <v>1735</v>
      </c>
      <c r="D749">
        <v>463000</v>
      </c>
      <c r="E749">
        <v>201</v>
      </c>
      <c r="F749" s="3">
        <v>163.88102593616543</v>
      </c>
    </row>
    <row r="750" spans="1:6">
      <c r="A750">
        <v>32</v>
      </c>
      <c r="B750">
        <v>-88.451999999999998</v>
      </c>
      <c r="C750">
        <v>1735</v>
      </c>
      <c r="D750">
        <v>463000</v>
      </c>
      <c r="E750">
        <v>169</v>
      </c>
      <c r="F750" s="3">
        <v>161.43654761875433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127</v>
      </c>
    </row>
    <row r="756" spans="1:6">
      <c r="A756" t="s">
        <v>22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128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56</v>
      </c>
      <c r="B768" t="s">
        <v>35</v>
      </c>
      <c r="C768" t="s">
        <v>38</v>
      </c>
      <c r="D768" t="s">
        <v>55</v>
      </c>
      <c r="E768" t="s">
        <v>54</v>
      </c>
      <c r="F768" t="s">
        <v>75</v>
      </c>
    </row>
    <row r="769" spans="1:10">
      <c r="A769">
        <v>1</v>
      </c>
      <c r="B769">
        <v>-91.947999999999993</v>
      </c>
      <c r="C769">
        <v>1888</v>
      </c>
      <c r="D769">
        <v>504030</v>
      </c>
      <c r="E769">
        <v>160</v>
      </c>
      <c r="F769" s="3">
        <v>185.5887491974637</v>
      </c>
      <c r="J769" t="s">
        <v>132</v>
      </c>
    </row>
    <row r="770" spans="1:10">
      <c r="A770">
        <v>2</v>
      </c>
      <c r="B770">
        <v>-91.838999999999999</v>
      </c>
      <c r="C770">
        <v>1888</v>
      </c>
      <c r="D770">
        <v>504030</v>
      </c>
      <c r="E770">
        <v>175</v>
      </c>
      <c r="F770" s="3">
        <v>185.75206343858486</v>
      </c>
    </row>
    <row r="771" spans="1:10">
      <c r="A771">
        <v>3</v>
      </c>
      <c r="B771">
        <v>-91.724000000000004</v>
      </c>
      <c r="C771">
        <v>1888</v>
      </c>
      <c r="D771">
        <v>504030</v>
      </c>
      <c r="E771">
        <v>174</v>
      </c>
      <c r="F771" s="3">
        <v>186.11793077780425</v>
      </c>
    </row>
    <row r="772" spans="1:10">
      <c r="A772">
        <v>4</v>
      </c>
      <c r="B772">
        <v>-91.611999999999995</v>
      </c>
      <c r="C772">
        <v>1888</v>
      </c>
      <c r="D772">
        <v>504030</v>
      </c>
      <c r="E772">
        <v>176</v>
      </c>
      <c r="F772" s="3">
        <v>186.83882175362686</v>
      </c>
    </row>
    <row r="773" spans="1:10">
      <c r="A773">
        <v>5</v>
      </c>
      <c r="B773">
        <v>-91.5</v>
      </c>
      <c r="C773">
        <v>1888</v>
      </c>
      <c r="D773">
        <v>504030</v>
      </c>
      <c r="E773">
        <v>180</v>
      </c>
      <c r="F773" s="3">
        <v>188.2079575389067</v>
      </c>
    </row>
    <row r="774" spans="1:10">
      <c r="A774">
        <v>6</v>
      </c>
      <c r="B774">
        <v>-91.394000000000005</v>
      </c>
      <c r="C774">
        <v>1888</v>
      </c>
      <c r="D774">
        <v>504030</v>
      </c>
      <c r="E774">
        <v>181</v>
      </c>
      <c r="F774" s="3">
        <v>190.49945665077158</v>
      </c>
    </row>
    <row r="775" spans="1:10">
      <c r="A775">
        <v>7</v>
      </c>
      <c r="B775">
        <v>-91.281000000000006</v>
      </c>
      <c r="C775">
        <v>1888</v>
      </c>
      <c r="D775">
        <v>504030</v>
      </c>
      <c r="E775">
        <v>195</v>
      </c>
      <c r="F775" s="3">
        <v>194.61485034618349</v>
      </c>
    </row>
    <row r="776" spans="1:10">
      <c r="A776">
        <v>8</v>
      </c>
      <c r="B776">
        <v>-91.165000000000006</v>
      </c>
      <c r="C776">
        <v>1888</v>
      </c>
      <c r="D776">
        <v>504030</v>
      </c>
      <c r="E776">
        <v>206</v>
      </c>
      <c r="F776" s="3">
        <v>201.48245726249129</v>
      </c>
    </row>
    <row r="777" spans="1:10">
      <c r="A777">
        <v>9</v>
      </c>
      <c r="B777">
        <v>-91.049000000000007</v>
      </c>
      <c r="C777">
        <v>1888</v>
      </c>
      <c r="D777">
        <v>504030</v>
      </c>
      <c r="E777">
        <v>220</v>
      </c>
      <c r="F777" s="3">
        <v>212.03259414127098</v>
      </c>
    </row>
    <row r="778" spans="1:10">
      <c r="A778">
        <v>10</v>
      </c>
      <c r="B778">
        <v>-90.933999999999997</v>
      </c>
      <c r="C778">
        <v>1888</v>
      </c>
      <c r="D778">
        <v>504030</v>
      </c>
      <c r="E778">
        <v>248</v>
      </c>
      <c r="F778" s="3">
        <v>227.06773546375442</v>
      </c>
    </row>
    <row r="779" spans="1:10">
      <c r="A779">
        <v>11</v>
      </c>
      <c r="B779">
        <v>-90.823999999999998</v>
      </c>
      <c r="C779">
        <v>1888</v>
      </c>
      <c r="D779">
        <v>504030</v>
      </c>
      <c r="E779">
        <v>231</v>
      </c>
      <c r="F779" s="3">
        <v>246.26695187412832</v>
      </c>
    </row>
    <row r="780" spans="1:10">
      <c r="A780">
        <v>12</v>
      </c>
      <c r="B780">
        <v>-90.709000000000003</v>
      </c>
      <c r="C780">
        <v>1888</v>
      </c>
      <c r="D780">
        <v>504030</v>
      </c>
      <c r="E780">
        <v>249</v>
      </c>
      <c r="F780" s="3">
        <v>271.31222742341652</v>
      </c>
    </row>
    <row r="781" spans="1:10">
      <c r="A781">
        <v>13</v>
      </c>
      <c r="B781">
        <v>-90.594999999999999</v>
      </c>
      <c r="C781">
        <v>1888</v>
      </c>
      <c r="D781">
        <v>504030</v>
      </c>
      <c r="E781">
        <v>289</v>
      </c>
      <c r="F781" s="3">
        <v>300.16333270749891</v>
      </c>
    </row>
    <row r="782" spans="1:10">
      <c r="A782">
        <v>14</v>
      </c>
      <c r="B782">
        <v>-90.486999999999995</v>
      </c>
      <c r="C782">
        <v>1888</v>
      </c>
      <c r="D782">
        <v>504030</v>
      </c>
      <c r="E782">
        <v>341</v>
      </c>
      <c r="F782" s="3">
        <v>329.32551807417752</v>
      </c>
    </row>
    <row r="783" spans="1:10">
      <c r="A783">
        <v>15</v>
      </c>
      <c r="B783">
        <v>-90.372</v>
      </c>
      <c r="C783">
        <v>1888</v>
      </c>
      <c r="D783">
        <v>504030</v>
      </c>
      <c r="E783">
        <v>355</v>
      </c>
      <c r="F783" s="3">
        <v>359.41747439698116</v>
      </c>
    </row>
    <row r="784" spans="1:10">
      <c r="A784">
        <v>16</v>
      </c>
      <c r="B784">
        <v>-90.256</v>
      </c>
      <c r="C784">
        <v>1888</v>
      </c>
      <c r="D784">
        <v>504030</v>
      </c>
      <c r="E784">
        <v>382</v>
      </c>
      <c r="F784" s="3">
        <v>385.15922736614624</v>
      </c>
    </row>
    <row r="785" spans="1:6">
      <c r="A785">
        <v>17</v>
      </c>
      <c r="B785">
        <v>-90.14</v>
      </c>
      <c r="C785">
        <v>1888</v>
      </c>
      <c r="D785">
        <v>504030</v>
      </c>
      <c r="E785">
        <v>452</v>
      </c>
      <c r="F785" s="3">
        <v>402.69939696369153</v>
      </c>
    </row>
    <row r="786" spans="1:6">
      <c r="A786">
        <v>18</v>
      </c>
      <c r="B786">
        <v>-90.025000000000006</v>
      </c>
      <c r="C786">
        <v>1888</v>
      </c>
      <c r="D786">
        <v>504030</v>
      </c>
      <c r="E786">
        <v>411</v>
      </c>
      <c r="F786" s="3">
        <v>409.39184810753619</v>
      </c>
    </row>
    <row r="787" spans="1:6">
      <c r="A787">
        <v>19</v>
      </c>
      <c r="B787">
        <v>-89.918999999999997</v>
      </c>
      <c r="C787">
        <v>1888</v>
      </c>
      <c r="D787">
        <v>504030</v>
      </c>
      <c r="E787">
        <v>413</v>
      </c>
      <c r="F787" s="3">
        <v>405.20455840930708</v>
      </c>
    </row>
    <row r="788" spans="1:6">
      <c r="A788">
        <v>20</v>
      </c>
      <c r="B788">
        <v>-89.805999999999997</v>
      </c>
      <c r="C788">
        <v>1888</v>
      </c>
      <c r="D788">
        <v>504030</v>
      </c>
      <c r="E788">
        <v>390</v>
      </c>
      <c r="F788" s="3">
        <v>390.42895968922141</v>
      </c>
    </row>
    <row r="789" spans="1:6">
      <c r="A789">
        <v>21</v>
      </c>
      <c r="B789">
        <v>-89.691000000000003</v>
      </c>
      <c r="C789">
        <v>1888</v>
      </c>
      <c r="D789">
        <v>504030</v>
      </c>
      <c r="E789">
        <v>347</v>
      </c>
      <c r="F789" s="3">
        <v>366.65778548444479</v>
      </c>
    </row>
    <row r="790" spans="1:6">
      <c r="A790">
        <v>22</v>
      </c>
      <c r="B790">
        <v>-89.576999999999998</v>
      </c>
      <c r="C790">
        <v>1888</v>
      </c>
      <c r="D790">
        <v>504030</v>
      </c>
      <c r="E790">
        <v>330</v>
      </c>
      <c r="F790" s="3">
        <v>337.65908953531095</v>
      </c>
    </row>
    <row r="791" spans="1:6">
      <c r="A791">
        <v>23</v>
      </c>
      <c r="B791">
        <v>-89.457999999999998</v>
      </c>
      <c r="C791">
        <v>1888</v>
      </c>
      <c r="D791">
        <v>504030</v>
      </c>
      <c r="E791">
        <v>293</v>
      </c>
      <c r="F791" s="3">
        <v>305.48462955608301</v>
      </c>
    </row>
    <row r="792" spans="1:6">
      <c r="A792">
        <v>24</v>
      </c>
      <c r="B792">
        <v>-89.341999999999999</v>
      </c>
      <c r="C792">
        <v>1888</v>
      </c>
      <c r="D792">
        <v>504030</v>
      </c>
      <c r="E792">
        <v>260</v>
      </c>
      <c r="F792" s="3">
        <v>275.62864473687</v>
      </c>
    </row>
    <row r="793" spans="1:6">
      <c r="A793">
        <v>25</v>
      </c>
      <c r="B793">
        <v>-89.234999999999999</v>
      </c>
      <c r="C793">
        <v>1888</v>
      </c>
      <c r="D793">
        <v>504030</v>
      </c>
      <c r="E793">
        <v>245</v>
      </c>
      <c r="F793" s="3">
        <v>251.49230238348764</v>
      </c>
    </row>
    <row r="794" spans="1:6">
      <c r="A794">
        <v>26</v>
      </c>
      <c r="B794">
        <v>-89.13</v>
      </c>
      <c r="C794">
        <v>1888</v>
      </c>
      <c r="D794">
        <v>504030</v>
      </c>
      <c r="E794">
        <v>236</v>
      </c>
      <c r="F794" s="3">
        <v>231.98163152099747</v>
      </c>
    </row>
    <row r="795" spans="1:6">
      <c r="A795">
        <v>27</v>
      </c>
      <c r="B795">
        <v>-89.016000000000005</v>
      </c>
      <c r="C795">
        <v>1888</v>
      </c>
      <c r="D795">
        <v>504030</v>
      </c>
      <c r="E795">
        <v>234</v>
      </c>
      <c r="F795" s="3">
        <v>215.71761144854398</v>
      </c>
    </row>
    <row r="796" spans="1:6">
      <c r="A796">
        <v>28</v>
      </c>
      <c r="B796">
        <v>-88.896000000000001</v>
      </c>
      <c r="C796">
        <v>1888</v>
      </c>
      <c r="D796">
        <v>504030</v>
      </c>
      <c r="E796">
        <v>237</v>
      </c>
      <c r="F796" s="3">
        <v>203.64843962376887</v>
      </c>
    </row>
    <row r="797" spans="1:6">
      <c r="A797">
        <v>29</v>
      </c>
      <c r="B797">
        <v>-88.790999999999997</v>
      </c>
      <c r="C797">
        <v>1888</v>
      </c>
      <c r="D797">
        <v>504030</v>
      </c>
      <c r="E797">
        <v>236</v>
      </c>
      <c r="F797" s="3">
        <v>196.57394332824953</v>
      </c>
    </row>
    <row r="798" spans="1:6">
      <c r="A798">
        <v>30</v>
      </c>
      <c r="B798">
        <v>-88.671999999999997</v>
      </c>
      <c r="C798">
        <v>1888</v>
      </c>
      <c r="D798">
        <v>504030</v>
      </c>
      <c r="E798">
        <v>205</v>
      </c>
      <c r="F798" s="3">
        <v>191.48927758067725</v>
      </c>
    </row>
    <row r="799" spans="1:6">
      <c r="A799">
        <v>31</v>
      </c>
      <c r="B799">
        <v>-88.56</v>
      </c>
      <c r="C799">
        <v>1888</v>
      </c>
      <c r="D799">
        <v>504030</v>
      </c>
      <c r="E799">
        <v>214</v>
      </c>
      <c r="F799" s="3">
        <v>188.67967167750973</v>
      </c>
    </row>
    <row r="800" spans="1:6">
      <c r="A800">
        <v>32</v>
      </c>
      <c r="B800">
        <v>-88.451999999999998</v>
      </c>
      <c r="C800">
        <v>1888</v>
      </c>
      <c r="D800">
        <v>504030</v>
      </c>
      <c r="E800">
        <v>183</v>
      </c>
      <c r="F800" s="3">
        <v>187.13664624959179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129</v>
      </c>
    </row>
    <row r="806" spans="1:1">
      <c r="A806" t="s">
        <v>130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131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56</v>
      </c>
      <c r="B818" t="s">
        <v>35</v>
      </c>
      <c r="C818" t="s">
        <v>38</v>
      </c>
      <c r="D818" t="s">
        <v>55</v>
      </c>
      <c r="E818" t="s">
        <v>54</v>
      </c>
      <c r="F818" t="s">
        <v>75</v>
      </c>
    </row>
    <row r="819" spans="1:10">
      <c r="A819">
        <v>1</v>
      </c>
      <c r="B819">
        <v>-91.947999999999993</v>
      </c>
      <c r="C819">
        <v>1891</v>
      </c>
      <c r="D819">
        <v>500000</v>
      </c>
      <c r="E819">
        <v>173</v>
      </c>
      <c r="F819" s="3">
        <v>184.39763748095609</v>
      </c>
      <c r="J819" t="s">
        <v>133</v>
      </c>
    </row>
    <row r="820" spans="1:10">
      <c r="A820">
        <v>2</v>
      </c>
      <c r="B820">
        <v>-91.838999999999999</v>
      </c>
      <c r="C820">
        <v>1891</v>
      </c>
      <c r="D820">
        <v>500000</v>
      </c>
      <c r="E820">
        <v>176</v>
      </c>
      <c r="F820" s="3">
        <v>184.53378375131101</v>
      </c>
    </row>
    <row r="821" spans="1:10">
      <c r="A821">
        <v>3</v>
      </c>
      <c r="B821">
        <v>-91.724000000000004</v>
      </c>
      <c r="C821">
        <v>1891</v>
      </c>
      <c r="D821">
        <v>500000</v>
      </c>
      <c r="E821">
        <v>147</v>
      </c>
      <c r="F821" s="3">
        <v>184.86982567889481</v>
      </c>
    </row>
    <row r="822" spans="1:10">
      <c r="A822">
        <v>4</v>
      </c>
      <c r="B822">
        <v>-91.611999999999995</v>
      </c>
      <c r="C822">
        <v>1891</v>
      </c>
      <c r="D822">
        <v>500000</v>
      </c>
      <c r="E822">
        <v>187</v>
      </c>
      <c r="F822" s="3">
        <v>185.59435469748018</v>
      </c>
    </row>
    <row r="823" spans="1:10">
      <c r="A823">
        <v>5</v>
      </c>
      <c r="B823">
        <v>-91.5</v>
      </c>
      <c r="C823">
        <v>1891</v>
      </c>
      <c r="D823">
        <v>500000</v>
      </c>
      <c r="E823">
        <v>176</v>
      </c>
      <c r="F823" s="3">
        <v>187.08808118598833</v>
      </c>
    </row>
    <row r="824" spans="1:10">
      <c r="A824">
        <v>6</v>
      </c>
      <c r="B824">
        <v>-91.394000000000005</v>
      </c>
      <c r="C824">
        <v>1891</v>
      </c>
      <c r="D824">
        <v>500000</v>
      </c>
      <c r="E824">
        <v>188</v>
      </c>
      <c r="F824" s="3">
        <v>189.77662067305781</v>
      </c>
    </row>
    <row r="825" spans="1:10">
      <c r="A825">
        <v>7</v>
      </c>
      <c r="B825">
        <v>-91.281000000000006</v>
      </c>
      <c r="C825">
        <v>1891</v>
      </c>
      <c r="D825">
        <v>500000</v>
      </c>
      <c r="E825">
        <v>205</v>
      </c>
      <c r="F825" s="3">
        <v>194.93928107422656</v>
      </c>
    </row>
    <row r="826" spans="1:10">
      <c r="A826">
        <v>8</v>
      </c>
      <c r="B826">
        <v>-91.165000000000006</v>
      </c>
      <c r="C826">
        <v>1891</v>
      </c>
      <c r="D826">
        <v>500000</v>
      </c>
      <c r="E826">
        <v>209</v>
      </c>
      <c r="F826" s="3">
        <v>204.10813454108356</v>
      </c>
    </row>
    <row r="827" spans="1:10">
      <c r="A827">
        <v>9</v>
      </c>
      <c r="B827">
        <v>-91.049000000000007</v>
      </c>
      <c r="C827">
        <v>1891</v>
      </c>
      <c r="D827">
        <v>500000</v>
      </c>
      <c r="E827">
        <v>240</v>
      </c>
      <c r="F827" s="3">
        <v>218.9918735447379</v>
      </c>
    </row>
    <row r="828" spans="1:10">
      <c r="A828">
        <v>10</v>
      </c>
      <c r="B828">
        <v>-90.933999999999997</v>
      </c>
      <c r="C828">
        <v>1891</v>
      </c>
      <c r="D828">
        <v>500000</v>
      </c>
      <c r="E828">
        <v>247</v>
      </c>
      <c r="F828" s="3">
        <v>241.22124743152617</v>
      </c>
    </row>
    <row r="829" spans="1:10">
      <c r="A829">
        <v>11</v>
      </c>
      <c r="B829">
        <v>-90.823999999999998</v>
      </c>
      <c r="C829">
        <v>1891</v>
      </c>
      <c r="D829">
        <v>500000</v>
      </c>
      <c r="E829">
        <v>265</v>
      </c>
      <c r="F829" s="3">
        <v>270.69928348841938</v>
      </c>
    </row>
    <row r="830" spans="1:10">
      <c r="A830">
        <v>12</v>
      </c>
      <c r="B830">
        <v>-90.709000000000003</v>
      </c>
      <c r="C830">
        <v>1891</v>
      </c>
      <c r="D830">
        <v>500000</v>
      </c>
      <c r="E830">
        <v>319</v>
      </c>
      <c r="F830" s="3">
        <v>310.30963022075628</v>
      </c>
    </row>
    <row r="831" spans="1:10">
      <c r="A831">
        <v>13</v>
      </c>
      <c r="B831">
        <v>-90.594999999999999</v>
      </c>
      <c r="C831">
        <v>1891</v>
      </c>
      <c r="D831">
        <v>500000</v>
      </c>
      <c r="E831">
        <v>318</v>
      </c>
      <c r="F831" s="3">
        <v>356.90766133553694</v>
      </c>
    </row>
    <row r="832" spans="1:10">
      <c r="A832">
        <v>14</v>
      </c>
      <c r="B832">
        <v>-90.486999999999995</v>
      </c>
      <c r="C832">
        <v>1891</v>
      </c>
      <c r="D832">
        <v>500000</v>
      </c>
      <c r="E832">
        <v>405</v>
      </c>
      <c r="F832" s="3">
        <v>404.4994109928935</v>
      </c>
    </row>
    <row r="833" spans="1:6">
      <c r="A833">
        <v>15</v>
      </c>
      <c r="B833">
        <v>-90.372</v>
      </c>
      <c r="C833">
        <v>1891</v>
      </c>
      <c r="D833">
        <v>500000</v>
      </c>
      <c r="E833">
        <v>439</v>
      </c>
      <c r="F833" s="3">
        <v>453.49542289878201</v>
      </c>
    </row>
    <row r="834" spans="1:6">
      <c r="A834">
        <v>16</v>
      </c>
      <c r="B834">
        <v>-90.256</v>
      </c>
      <c r="C834">
        <v>1891</v>
      </c>
      <c r="D834">
        <v>500000</v>
      </c>
      <c r="E834">
        <v>524</v>
      </c>
      <c r="F834" s="3">
        <v>494.45589149862803</v>
      </c>
    </row>
    <row r="835" spans="1:6">
      <c r="A835">
        <v>17</v>
      </c>
      <c r="B835">
        <v>-90.14</v>
      </c>
      <c r="C835">
        <v>1891</v>
      </c>
      <c r="D835">
        <v>500000</v>
      </c>
      <c r="E835">
        <v>537</v>
      </c>
      <c r="F835" s="3">
        <v>520.4085131621548</v>
      </c>
    </row>
    <row r="836" spans="1:6">
      <c r="A836">
        <v>18</v>
      </c>
      <c r="B836">
        <v>-90.025000000000006</v>
      </c>
      <c r="C836">
        <v>1891</v>
      </c>
      <c r="D836">
        <v>500000</v>
      </c>
      <c r="E836">
        <v>547</v>
      </c>
      <c r="F836" s="3">
        <v>526.91647539365579</v>
      </c>
    </row>
    <row r="837" spans="1:6">
      <c r="A837">
        <v>19</v>
      </c>
      <c r="B837">
        <v>-89.918999999999997</v>
      </c>
      <c r="C837">
        <v>1891</v>
      </c>
      <c r="D837">
        <v>500000</v>
      </c>
      <c r="E837">
        <v>513</v>
      </c>
      <c r="F837" s="3">
        <v>514.91257589917177</v>
      </c>
    </row>
    <row r="838" spans="1:6">
      <c r="A838">
        <v>20</v>
      </c>
      <c r="B838">
        <v>-89.805999999999997</v>
      </c>
      <c r="C838">
        <v>1891</v>
      </c>
      <c r="D838">
        <v>500000</v>
      </c>
      <c r="E838">
        <v>493</v>
      </c>
      <c r="F838" s="3">
        <v>485.14000506958968</v>
      </c>
    </row>
    <row r="839" spans="1:6">
      <c r="A839">
        <v>21</v>
      </c>
      <c r="B839">
        <v>-89.691000000000003</v>
      </c>
      <c r="C839">
        <v>1891</v>
      </c>
      <c r="D839">
        <v>500000</v>
      </c>
      <c r="E839">
        <v>406</v>
      </c>
      <c r="F839" s="3">
        <v>441.75297365200902</v>
      </c>
    </row>
    <row r="840" spans="1:6">
      <c r="A840">
        <v>22</v>
      </c>
      <c r="B840">
        <v>-89.576999999999998</v>
      </c>
      <c r="C840">
        <v>1891</v>
      </c>
      <c r="D840">
        <v>500000</v>
      </c>
      <c r="E840">
        <v>391</v>
      </c>
      <c r="F840" s="3">
        <v>392.18969467496674</v>
      </c>
    </row>
    <row r="841" spans="1:6">
      <c r="A841">
        <v>23</v>
      </c>
      <c r="B841">
        <v>-89.457999999999998</v>
      </c>
      <c r="C841">
        <v>1891</v>
      </c>
      <c r="D841">
        <v>500000</v>
      </c>
      <c r="E841">
        <v>361</v>
      </c>
      <c r="F841" s="3">
        <v>340.42674730625606</v>
      </c>
    </row>
    <row r="842" spans="1:6">
      <c r="A842">
        <v>24</v>
      </c>
      <c r="B842">
        <v>-89.341999999999999</v>
      </c>
      <c r="C842">
        <v>1891</v>
      </c>
      <c r="D842">
        <v>500000</v>
      </c>
      <c r="E842">
        <v>271</v>
      </c>
      <c r="F842" s="3">
        <v>295.29466613883892</v>
      </c>
    </row>
    <row r="843" spans="1:6">
      <c r="A843">
        <v>25</v>
      </c>
      <c r="B843">
        <v>-89.234999999999999</v>
      </c>
      <c r="C843">
        <v>1891</v>
      </c>
      <c r="D843">
        <v>500000</v>
      </c>
      <c r="E843">
        <v>242</v>
      </c>
      <c r="F843" s="3">
        <v>261.04175648020521</v>
      </c>
    </row>
    <row r="844" spans="1:6">
      <c r="A844">
        <v>26</v>
      </c>
      <c r="B844">
        <v>-89.13</v>
      </c>
      <c r="C844">
        <v>1891</v>
      </c>
      <c r="D844">
        <v>500000</v>
      </c>
      <c r="E844">
        <v>264</v>
      </c>
      <c r="F844" s="3">
        <v>235.08694912294865</v>
      </c>
    </row>
    <row r="845" spans="1:6">
      <c r="A845">
        <v>27</v>
      </c>
      <c r="B845">
        <v>-89.016000000000005</v>
      </c>
      <c r="C845">
        <v>1891</v>
      </c>
      <c r="D845">
        <v>500000</v>
      </c>
      <c r="E845">
        <v>225</v>
      </c>
      <c r="F845" s="3">
        <v>214.95023819057005</v>
      </c>
    </row>
    <row r="846" spans="1:6">
      <c r="A846">
        <v>28</v>
      </c>
      <c r="B846">
        <v>-88.896000000000001</v>
      </c>
      <c r="C846">
        <v>1891</v>
      </c>
      <c r="D846">
        <v>500000</v>
      </c>
      <c r="E846">
        <v>220</v>
      </c>
      <c r="F846" s="3">
        <v>201.19830740331028</v>
      </c>
    </row>
    <row r="847" spans="1:6">
      <c r="A847">
        <v>29</v>
      </c>
      <c r="B847">
        <v>-88.790999999999997</v>
      </c>
      <c r="C847">
        <v>1891</v>
      </c>
      <c r="D847">
        <v>500000</v>
      </c>
      <c r="E847">
        <v>216</v>
      </c>
      <c r="F847" s="3">
        <v>193.81223309307285</v>
      </c>
    </row>
    <row r="848" spans="1:6">
      <c r="A848">
        <v>30</v>
      </c>
      <c r="B848">
        <v>-88.671999999999997</v>
      </c>
      <c r="C848">
        <v>1891</v>
      </c>
      <c r="D848">
        <v>500000</v>
      </c>
      <c r="E848">
        <v>187</v>
      </c>
      <c r="F848" s="3">
        <v>188.96938908618449</v>
      </c>
    </row>
    <row r="849" spans="1:6">
      <c r="A849">
        <v>31</v>
      </c>
      <c r="B849">
        <v>-88.56</v>
      </c>
      <c r="C849">
        <v>1891</v>
      </c>
      <c r="D849">
        <v>500000</v>
      </c>
      <c r="E849">
        <v>202</v>
      </c>
      <c r="F849" s="3">
        <v>186.55536401263214</v>
      </c>
    </row>
    <row r="850" spans="1:6">
      <c r="A850">
        <v>32</v>
      </c>
      <c r="B850">
        <v>-88.451999999999998</v>
      </c>
      <c r="C850">
        <v>1891</v>
      </c>
      <c r="D850">
        <v>500000</v>
      </c>
      <c r="E850">
        <v>197</v>
      </c>
      <c r="F850" s="3">
        <v>185.36124329816653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139</v>
      </c>
    </row>
    <row r="856" spans="1:6">
      <c r="A856" t="s">
        <v>140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141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56</v>
      </c>
      <c r="B868" t="s">
        <v>35</v>
      </c>
      <c r="C868" t="s">
        <v>38</v>
      </c>
      <c r="D868" t="s">
        <v>55</v>
      </c>
      <c r="E868" t="s">
        <v>54</v>
      </c>
      <c r="F868" t="s">
        <v>75</v>
      </c>
    </row>
    <row r="869" spans="1:10">
      <c r="A869">
        <v>1</v>
      </c>
      <c r="B869">
        <v>-91.947999999999993</v>
      </c>
      <c r="C869">
        <v>1919</v>
      </c>
      <c r="D869">
        <v>475000</v>
      </c>
      <c r="E869">
        <v>113</v>
      </c>
      <c r="F869" s="3">
        <v>159.93793965325952</v>
      </c>
      <c r="J869" t="s">
        <v>154</v>
      </c>
    </row>
    <row r="870" spans="1:10">
      <c r="A870">
        <v>2</v>
      </c>
      <c r="B870">
        <v>-91.838999999999999</v>
      </c>
      <c r="C870">
        <v>1919</v>
      </c>
      <c r="D870">
        <v>475000</v>
      </c>
      <c r="E870">
        <v>156</v>
      </c>
      <c r="F870" s="3">
        <v>160.3030901423152</v>
      </c>
    </row>
    <row r="871" spans="1:10">
      <c r="A871">
        <v>3</v>
      </c>
      <c r="B871">
        <v>-91.724000000000004</v>
      </c>
      <c r="C871">
        <v>1919</v>
      </c>
      <c r="D871">
        <v>475000</v>
      </c>
      <c r="E871">
        <v>149</v>
      </c>
      <c r="F871" s="3">
        <v>161.03264429789724</v>
      </c>
    </row>
    <row r="872" spans="1:10">
      <c r="A872">
        <v>4</v>
      </c>
      <c r="B872">
        <v>-91.611999999999995</v>
      </c>
      <c r="C872">
        <v>1919</v>
      </c>
      <c r="D872">
        <v>475000</v>
      </c>
      <c r="E872">
        <v>153</v>
      </c>
      <c r="F872" s="3">
        <v>162.32281199305876</v>
      </c>
    </row>
    <row r="873" spans="1:10">
      <c r="A873">
        <v>5</v>
      </c>
      <c r="B873">
        <v>-91.5</v>
      </c>
      <c r="C873">
        <v>1919</v>
      </c>
      <c r="D873">
        <v>475000</v>
      </c>
      <c r="E873">
        <v>176</v>
      </c>
      <c r="F873" s="3">
        <v>164.53947015353333</v>
      </c>
    </row>
    <row r="874" spans="1:10">
      <c r="A874">
        <v>6</v>
      </c>
      <c r="B874">
        <v>-91.394000000000005</v>
      </c>
      <c r="C874">
        <v>1919</v>
      </c>
      <c r="D874">
        <v>475000</v>
      </c>
      <c r="E874">
        <v>196</v>
      </c>
      <c r="F874" s="3">
        <v>167.92777663912713</v>
      </c>
    </row>
    <row r="875" spans="1:10">
      <c r="A875">
        <v>7</v>
      </c>
      <c r="B875">
        <v>-91.281000000000006</v>
      </c>
      <c r="C875">
        <v>1919</v>
      </c>
      <c r="D875">
        <v>475000</v>
      </c>
      <c r="E875">
        <v>183</v>
      </c>
      <c r="F875" s="3">
        <v>173.51424845065526</v>
      </c>
    </row>
    <row r="876" spans="1:10">
      <c r="A876">
        <v>8</v>
      </c>
      <c r="B876">
        <v>-91.165000000000006</v>
      </c>
      <c r="C876">
        <v>1919</v>
      </c>
      <c r="D876">
        <v>475000</v>
      </c>
      <c r="E876">
        <v>183</v>
      </c>
      <c r="F876" s="3">
        <v>182.10073400180079</v>
      </c>
    </row>
    <row r="877" spans="1:10">
      <c r="A877">
        <v>9</v>
      </c>
      <c r="B877">
        <v>-91.049000000000007</v>
      </c>
      <c r="C877">
        <v>1919</v>
      </c>
      <c r="D877">
        <v>475000</v>
      </c>
      <c r="E877">
        <v>210</v>
      </c>
      <c r="F877" s="3">
        <v>194.32546654085488</v>
      </c>
    </row>
    <row r="878" spans="1:10">
      <c r="A878">
        <v>10</v>
      </c>
      <c r="B878">
        <v>-90.933999999999997</v>
      </c>
      <c r="C878">
        <v>1919</v>
      </c>
      <c r="D878">
        <v>475000</v>
      </c>
      <c r="E878">
        <v>218</v>
      </c>
      <c r="F878" s="3">
        <v>210.59132102124022</v>
      </c>
    </row>
    <row r="879" spans="1:10">
      <c r="A879">
        <v>11</v>
      </c>
      <c r="B879">
        <v>-90.823999999999998</v>
      </c>
      <c r="C879">
        <v>1919</v>
      </c>
      <c r="D879">
        <v>475000</v>
      </c>
      <c r="E879">
        <v>228</v>
      </c>
      <c r="F879" s="3">
        <v>230.15020322275197</v>
      </c>
    </row>
    <row r="880" spans="1:10">
      <c r="A880">
        <v>12</v>
      </c>
      <c r="B880">
        <v>-90.709000000000003</v>
      </c>
      <c r="C880">
        <v>1919</v>
      </c>
      <c r="D880">
        <v>475000</v>
      </c>
      <c r="E880">
        <v>227</v>
      </c>
      <c r="F880" s="3">
        <v>254.32939416982583</v>
      </c>
    </row>
    <row r="881" spans="1:6">
      <c r="A881">
        <v>13</v>
      </c>
      <c r="B881">
        <v>-90.594999999999999</v>
      </c>
      <c r="C881">
        <v>1919</v>
      </c>
      <c r="D881">
        <v>475000</v>
      </c>
      <c r="E881">
        <v>275</v>
      </c>
      <c r="F881" s="3">
        <v>280.87384165478966</v>
      </c>
    </row>
    <row r="882" spans="1:6">
      <c r="A882">
        <v>14</v>
      </c>
      <c r="B882">
        <v>-90.486999999999995</v>
      </c>
      <c r="C882">
        <v>1919</v>
      </c>
      <c r="D882">
        <v>475000</v>
      </c>
      <c r="E882">
        <v>305</v>
      </c>
      <c r="F882" s="3">
        <v>306.6327206578722</v>
      </c>
    </row>
    <row r="883" spans="1:6">
      <c r="A883">
        <v>15</v>
      </c>
      <c r="B883">
        <v>-90.372</v>
      </c>
      <c r="C883">
        <v>1919</v>
      </c>
      <c r="D883">
        <v>475000</v>
      </c>
      <c r="E883">
        <v>333</v>
      </c>
      <c r="F883" s="3">
        <v>332.2805345857717</v>
      </c>
    </row>
    <row r="884" spans="1:6">
      <c r="A884">
        <v>16</v>
      </c>
      <c r="B884">
        <v>-90.256</v>
      </c>
      <c r="C884">
        <v>1919</v>
      </c>
      <c r="D884">
        <v>475000</v>
      </c>
      <c r="E884">
        <v>356</v>
      </c>
      <c r="F884" s="3">
        <v>353.50048916280463</v>
      </c>
    </row>
    <row r="885" spans="1:6">
      <c r="A885">
        <v>17</v>
      </c>
      <c r="B885">
        <v>-90.14</v>
      </c>
      <c r="C885">
        <v>1919</v>
      </c>
      <c r="D885">
        <v>475000</v>
      </c>
      <c r="E885">
        <v>352</v>
      </c>
      <c r="F885" s="3">
        <v>367.43906114618534</v>
      </c>
    </row>
    <row r="886" spans="1:6">
      <c r="A886">
        <v>18</v>
      </c>
      <c r="B886">
        <v>-90.025000000000006</v>
      </c>
      <c r="C886">
        <v>1919</v>
      </c>
      <c r="D886">
        <v>475000</v>
      </c>
      <c r="E886">
        <v>387</v>
      </c>
      <c r="F886" s="3">
        <v>372.26156760033876</v>
      </c>
    </row>
    <row r="887" spans="1:6">
      <c r="A887">
        <v>19</v>
      </c>
      <c r="B887">
        <v>-89.918999999999997</v>
      </c>
      <c r="C887">
        <v>1919</v>
      </c>
      <c r="D887">
        <v>475000</v>
      </c>
      <c r="E887">
        <v>417</v>
      </c>
      <c r="F887" s="3">
        <v>368.19283919668004</v>
      </c>
    </row>
    <row r="888" spans="1:6">
      <c r="A888">
        <v>20</v>
      </c>
      <c r="B888">
        <v>-89.805999999999997</v>
      </c>
      <c r="C888">
        <v>1919</v>
      </c>
      <c r="D888">
        <v>475000</v>
      </c>
      <c r="E888">
        <v>362</v>
      </c>
      <c r="F888" s="3">
        <v>355.39109150781991</v>
      </c>
    </row>
    <row r="889" spans="1:6">
      <c r="A889">
        <v>21</v>
      </c>
      <c r="B889">
        <v>-89.691000000000003</v>
      </c>
      <c r="C889">
        <v>1919</v>
      </c>
      <c r="D889">
        <v>475000</v>
      </c>
      <c r="E889">
        <v>326</v>
      </c>
      <c r="F889" s="3">
        <v>335.04116824159684</v>
      </c>
    </row>
    <row r="890" spans="1:6">
      <c r="A890">
        <v>22</v>
      </c>
      <c r="B890">
        <v>-89.576999999999998</v>
      </c>
      <c r="C890">
        <v>1919</v>
      </c>
      <c r="D890">
        <v>475000</v>
      </c>
      <c r="E890">
        <v>307</v>
      </c>
      <c r="F890" s="3">
        <v>310.018476570747</v>
      </c>
    </row>
    <row r="891" spans="1:6">
      <c r="A891">
        <v>23</v>
      </c>
      <c r="B891">
        <v>-89.457999999999998</v>
      </c>
      <c r="C891">
        <v>1919</v>
      </c>
      <c r="D891">
        <v>475000</v>
      </c>
      <c r="E891">
        <v>257</v>
      </c>
      <c r="F891" s="3">
        <v>281.70653871493187</v>
      </c>
    </row>
    <row r="892" spans="1:6">
      <c r="A892">
        <v>24</v>
      </c>
      <c r="B892">
        <v>-89.341999999999999</v>
      </c>
      <c r="C892">
        <v>1919</v>
      </c>
      <c r="D892">
        <v>475000</v>
      </c>
      <c r="E892">
        <v>244</v>
      </c>
      <c r="F892" s="3">
        <v>254.66197992998985</v>
      </c>
    </row>
    <row r="893" spans="1:6">
      <c r="A893">
        <v>25</v>
      </c>
      <c r="B893">
        <v>-89.234999999999999</v>
      </c>
      <c r="C893">
        <v>1919</v>
      </c>
      <c r="D893">
        <v>475000</v>
      </c>
      <c r="E893">
        <v>221</v>
      </c>
      <c r="F893" s="3">
        <v>232.01102177010065</v>
      </c>
    </row>
    <row r="894" spans="1:6">
      <c r="A894">
        <v>26</v>
      </c>
      <c r="B894">
        <v>-89.13</v>
      </c>
      <c r="C894">
        <v>1919</v>
      </c>
      <c r="D894">
        <v>475000</v>
      </c>
      <c r="E894">
        <v>219</v>
      </c>
      <c r="F894" s="3">
        <v>212.94597050917383</v>
      </c>
    </row>
    <row r="895" spans="1:6">
      <c r="A895">
        <v>27</v>
      </c>
      <c r="B895">
        <v>-89.016000000000005</v>
      </c>
      <c r="C895">
        <v>1919</v>
      </c>
      <c r="D895">
        <v>475000</v>
      </c>
      <c r="E895">
        <v>207</v>
      </c>
      <c r="F895" s="3">
        <v>196.26668624447251</v>
      </c>
    </row>
    <row r="896" spans="1:6">
      <c r="A896">
        <v>28</v>
      </c>
      <c r="B896">
        <v>-88.896000000000001</v>
      </c>
      <c r="C896">
        <v>1919</v>
      </c>
      <c r="D896">
        <v>475000</v>
      </c>
      <c r="E896">
        <v>195</v>
      </c>
      <c r="F896" s="3">
        <v>183.13734704555014</v>
      </c>
    </row>
    <row r="897" spans="1:6">
      <c r="A897">
        <v>29</v>
      </c>
      <c r="B897">
        <v>-88.790999999999997</v>
      </c>
      <c r="C897">
        <v>1919</v>
      </c>
      <c r="D897">
        <v>475000</v>
      </c>
      <c r="E897">
        <v>176</v>
      </c>
      <c r="F897" s="3">
        <v>174.92877503305237</v>
      </c>
    </row>
    <row r="898" spans="1:6">
      <c r="A898">
        <v>30</v>
      </c>
      <c r="B898">
        <v>-88.671999999999997</v>
      </c>
      <c r="C898">
        <v>1919</v>
      </c>
      <c r="D898">
        <v>475000</v>
      </c>
      <c r="E898">
        <v>174</v>
      </c>
      <c r="F898" s="3">
        <v>168.60035536343946</v>
      </c>
    </row>
    <row r="899" spans="1:6">
      <c r="A899">
        <v>31</v>
      </c>
      <c r="B899">
        <v>-88.56</v>
      </c>
      <c r="C899">
        <v>1919</v>
      </c>
      <c r="D899">
        <v>475000</v>
      </c>
      <c r="E899">
        <v>193</v>
      </c>
      <c r="F899" s="3">
        <v>164.81061420960836</v>
      </c>
    </row>
    <row r="900" spans="1:6">
      <c r="A900">
        <v>32</v>
      </c>
      <c r="B900">
        <v>-88.451999999999998</v>
      </c>
      <c r="C900">
        <v>1919</v>
      </c>
      <c r="D900">
        <v>475000</v>
      </c>
      <c r="E900">
        <v>187</v>
      </c>
      <c r="F900" s="3">
        <v>162.54839522217506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142</v>
      </c>
    </row>
    <row r="906" spans="1:6">
      <c r="A906" t="s">
        <v>99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143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56</v>
      </c>
      <c r="B918" t="s">
        <v>35</v>
      </c>
      <c r="C918" t="s">
        <v>38</v>
      </c>
      <c r="D918" t="s">
        <v>55</v>
      </c>
      <c r="E918" t="s">
        <v>54</v>
      </c>
      <c r="F918" t="s">
        <v>75</v>
      </c>
    </row>
    <row r="919" spans="1:10">
      <c r="A919">
        <v>1</v>
      </c>
      <c r="B919">
        <v>-91.947999999999993</v>
      </c>
      <c r="C919">
        <v>1419</v>
      </c>
      <c r="D919">
        <v>362000</v>
      </c>
      <c r="E919">
        <v>92</v>
      </c>
      <c r="F919" s="3">
        <v>139.75739603168321</v>
      </c>
      <c r="J919" t="s">
        <v>155</v>
      </c>
    </row>
    <row r="920" spans="1:10">
      <c r="A920">
        <v>2</v>
      </c>
      <c r="B920">
        <v>-91.838999999999999</v>
      </c>
      <c r="C920">
        <v>1419</v>
      </c>
      <c r="D920">
        <v>362000</v>
      </c>
      <c r="E920">
        <v>125</v>
      </c>
      <c r="F920" s="3">
        <v>139.79046527711674</v>
      </c>
    </row>
    <row r="921" spans="1:10">
      <c r="A921">
        <v>3</v>
      </c>
      <c r="B921">
        <v>-91.724000000000004</v>
      </c>
      <c r="C921">
        <v>1419</v>
      </c>
      <c r="D921">
        <v>362000</v>
      </c>
      <c r="E921">
        <v>140</v>
      </c>
      <c r="F921" s="3">
        <v>139.90301955337307</v>
      </c>
    </row>
    <row r="922" spans="1:10">
      <c r="A922">
        <v>4</v>
      </c>
      <c r="B922">
        <v>-91.611999999999995</v>
      </c>
      <c r="C922">
        <v>1419</v>
      </c>
      <c r="D922">
        <v>362000</v>
      </c>
      <c r="E922">
        <v>132</v>
      </c>
      <c r="F922" s="3">
        <v>140.22716511461093</v>
      </c>
    </row>
    <row r="923" spans="1:10">
      <c r="A923">
        <v>5</v>
      </c>
      <c r="B923">
        <v>-91.5</v>
      </c>
      <c r="C923">
        <v>1419</v>
      </c>
      <c r="D923">
        <v>362000</v>
      </c>
      <c r="E923">
        <v>124</v>
      </c>
      <c r="F923" s="3">
        <v>141.0893464224269</v>
      </c>
    </row>
    <row r="924" spans="1:10">
      <c r="A924">
        <v>6</v>
      </c>
      <c r="B924">
        <v>-91.394000000000005</v>
      </c>
      <c r="C924">
        <v>1419</v>
      </c>
      <c r="D924">
        <v>362000</v>
      </c>
      <c r="E924">
        <v>137</v>
      </c>
      <c r="F924" s="3">
        <v>143.01492566680218</v>
      </c>
    </row>
    <row r="925" spans="1:10">
      <c r="A925">
        <v>7</v>
      </c>
      <c r="B925">
        <v>-91.281000000000006</v>
      </c>
      <c r="C925">
        <v>1419</v>
      </c>
      <c r="D925">
        <v>362000</v>
      </c>
      <c r="E925">
        <v>146</v>
      </c>
      <c r="F925" s="3">
        <v>147.47740997649927</v>
      </c>
    </row>
    <row r="926" spans="1:10">
      <c r="A926">
        <v>8</v>
      </c>
      <c r="B926">
        <v>-91.165000000000006</v>
      </c>
      <c r="C926">
        <v>1419</v>
      </c>
      <c r="D926">
        <v>362000</v>
      </c>
      <c r="E926">
        <v>156</v>
      </c>
      <c r="F926" s="3">
        <v>156.78900803862251</v>
      </c>
    </row>
    <row r="927" spans="1:10">
      <c r="A927">
        <v>9</v>
      </c>
      <c r="B927">
        <v>-91.049000000000007</v>
      </c>
      <c r="C927">
        <v>1419</v>
      </c>
      <c r="D927">
        <v>362000</v>
      </c>
      <c r="E927">
        <v>179</v>
      </c>
      <c r="F927" s="3">
        <v>173.93348560667869</v>
      </c>
    </row>
    <row r="928" spans="1:10">
      <c r="A928">
        <v>10</v>
      </c>
      <c r="B928">
        <v>-90.933999999999997</v>
      </c>
      <c r="C928">
        <v>1419</v>
      </c>
      <c r="D928">
        <v>362000</v>
      </c>
      <c r="E928">
        <v>219</v>
      </c>
      <c r="F928" s="3">
        <v>201.85617041777661</v>
      </c>
    </row>
    <row r="929" spans="1:6">
      <c r="A929">
        <v>11</v>
      </c>
      <c r="B929">
        <v>-90.823999999999998</v>
      </c>
      <c r="C929">
        <v>1419</v>
      </c>
      <c r="D929">
        <v>362000</v>
      </c>
      <c r="E929">
        <v>228</v>
      </c>
      <c r="F929" s="3">
        <v>240.56296989611721</v>
      </c>
    </row>
    <row r="930" spans="1:6">
      <c r="A930">
        <v>12</v>
      </c>
      <c r="B930">
        <v>-90.709000000000003</v>
      </c>
      <c r="C930">
        <v>1419</v>
      </c>
      <c r="D930">
        <v>362000</v>
      </c>
      <c r="E930">
        <v>274</v>
      </c>
      <c r="F930" s="3">
        <v>292.54037255088497</v>
      </c>
    </row>
    <row r="931" spans="1:6">
      <c r="A931">
        <v>13</v>
      </c>
      <c r="B931">
        <v>-90.594999999999999</v>
      </c>
      <c r="C931">
        <v>1419</v>
      </c>
      <c r="D931">
        <v>362000</v>
      </c>
      <c r="E931">
        <v>341</v>
      </c>
      <c r="F931" s="3">
        <v>350.31827886269713</v>
      </c>
    </row>
    <row r="932" spans="1:6">
      <c r="A932">
        <v>14</v>
      </c>
      <c r="B932">
        <v>-90.486999999999995</v>
      </c>
      <c r="C932">
        <v>1419</v>
      </c>
      <c r="D932">
        <v>362000</v>
      </c>
      <c r="E932">
        <v>400</v>
      </c>
      <c r="F932" s="3">
        <v>402.10414393154673</v>
      </c>
    </row>
    <row r="933" spans="1:6">
      <c r="A933">
        <v>15</v>
      </c>
      <c r="B933">
        <v>-90.372</v>
      </c>
      <c r="C933">
        <v>1419</v>
      </c>
      <c r="D933">
        <v>362000</v>
      </c>
      <c r="E933">
        <v>462</v>
      </c>
      <c r="F933" s="3">
        <v>442.83463000684583</v>
      </c>
    </row>
    <row r="934" spans="1:6">
      <c r="A934">
        <v>16</v>
      </c>
      <c r="B934">
        <v>-90.256</v>
      </c>
      <c r="C934">
        <v>1419</v>
      </c>
      <c r="D934">
        <v>362000</v>
      </c>
      <c r="E934">
        <v>490</v>
      </c>
      <c r="F934" s="3">
        <v>458.92291949497405</v>
      </c>
    </row>
    <row r="935" spans="1:6">
      <c r="A935">
        <v>17</v>
      </c>
      <c r="B935">
        <v>-90.14</v>
      </c>
      <c r="C935">
        <v>1419</v>
      </c>
      <c r="D935">
        <v>362000</v>
      </c>
      <c r="E935">
        <v>500</v>
      </c>
      <c r="F935" s="3">
        <v>445.63132888825925</v>
      </c>
    </row>
    <row r="936" spans="1:6">
      <c r="A936">
        <v>18</v>
      </c>
      <c r="B936">
        <v>-90.025000000000006</v>
      </c>
      <c r="C936">
        <v>1419</v>
      </c>
      <c r="D936">
        <v>362000</v>
      </c>
      <c r="E936">
        <v>371</v>
      </c>
      <c r="F936" s="3">
        <v>406.94705871962168</v>
      </c>
    </row>
    <row r="937" spans="1:6">
      <c r="A937">
        <v>19</v>
      </c>
      <c r="B937">
        <v>-89.918999999999997</v>
      </c>
      <c r="C937">
        <v>1419</v>
      </c>
      <c r="D937">
        <v>362000</v>
      </c>
      <c r="E937">
        <v>322</v>
      </c>
      <c r="F937" s="3">
        <v>357.05655888688079</v>
      </c>
    </row>
    <row r="938" spans="1:6">
      <c r="A938">
        <v>20</v>
      </c>
      <c r="B938">
        <v>-89.805999999999997</v>
      </c>
      <c r="C938">
        <v>1419</v>
      </c>
      <c r="D938">
        <v>362000</v>
      </c>
      <c r="E938">
        <v>279</v>
      </c>
      <c r="F938" s="3">
        <v>299.61128760244117</v>
      </c>
    </row>
    <row r="939" spans="1:6">
      <c r="A939">
        <v>21</v>
      </c>
      <c r="B939">
        <v>-89.691000000000003</v>
      </c>
      <c r="C939">
        <v>1419</v>
      </c>
      <c r="D939">
        <v>362000</v>
      </c>
      <c r="E939">
        <v>248</v>
      </c>
      <c r="F939" s="3">
        <v>246.45099996174079</v>
      </c>
    </row>
    <row r="940" spans="1:6">
      <c r="A940">
        <v>22</v>
      </c>
      <c r="B940">
        <v>-89.576999999999998</v>
      </c>
      <c r="C940">
        <v>1419</v>
      </c>
      <c r="D940">
        <v>362000</v>
      </c>
      <c r="E940">
        <v>222</v>
      </c>
      <c r="F940" s="3">
        <v>204.97359267870743</v>
      </c>
    </row>
    <row r="941" spans="1:6">
      <c r="A941">
        <v>23</v>
      </c>
      <c r="B941">
        <v>-89.457999999999998</v>
      </c>
      <c r="C941">
        <v>1419</v>
      </c>
      <c r="D941">
        <v>362000</v>
      </c>
      <c r="E941">
        <v>200</v>
      </c>
      <c r="F941" s="3">
        <v>175.15580001426403</v>
      </c>
    </row>
    <row r="942" spans="1:6">
      <c r="A942">
        <v>24</v>
      </c>
      <c r="B942">
        <v>-89.341999999999999</v>
      </c>
      <c r="C942">
        <v>1419</v>
      </c>
      <c r="D942">
        <v>362000</v>
      </c>
      <c r="E942">
        <v>171</v>
      </c>
      <c r="F942" s="3">
        <v>157.48904465347908</v>
      </c>
    </row>
    <row r="943" spans="1:6">
      <c r="A943">
        <v>25</v>
      </c>
      <c r="B943">
        <v>-89.234999999999999</v>
      </c>
      <c r="C943">
        <v>1419</v>
      </c>
      <c r="D943">
        <v>362000</v>
      </c>
      <c r="E943">
        <v>161</v>
      </c>
      <c r="F943" s="3">
        <v>148.37372152519717</v>
      </c>
    </row>
    <row r="944" spans="1:6">
      <c r="A944">
        <v>26</v>
      </c>
      <c r="B944">
        <v>-89.13</v>
      </c>
      <c r="C944">
        <v>1419</v>
      </c>
      <c r="D944">
        <v>362000</v>
      </c>
      <c r="E944">
        <v>164</v>
      </c>
      <c r="F944" s="3">
        <v>143.67874789241876</v>
      </c>
    </row>
    <row r="945" spans="1:6">
      <c r="A945">
        <v>27</v>
      </c>
      <c r="B945">
        <v>-89.016000000000005</v>
      </c>
      <c r="C945">
        <v>1419</v>
      </c>
      <c r="D945">
        <v>362000</v>
      </c>
      <c r="E945">
        <v>162</v>
      </c>
      <c r="F945" s="3">
        <v>141.28091104156618</v>
      </c>
    </row>
    <row r="946" spans="1:6">
      <c r="A946">
        <v>28</v>
      </c>
      <c r="B946">
        <v>-88.896000000000001</v>
      </c>
      <c r="C946">
        <v>1419</v>
      </c>
      <c r="D946">
        <v>362000</v>
      </c>
      <c r="E946">
        <v>174</v>
      </c>
      <c r="F946" s="3">
        <v>140.2619135982479</v>
      </c>
    </row>
    <row r="947" spans="1:6">
      <c r="A947">
        <v>29</v>
      </c>
      <c r="B947">
        <v>-88.790999999999997</v>
      </c>
      <c r="C947">
        <v>1419</v>
      </c>
      <c r="D947">
        <v>362000</v>
      </c>
      <c r="E947">
        <v>188</v>
      </c>
      <c r="F947" s="3">
        <v>139.92815716114768</v>
      </c>
    </row>
    <row r="948" spans="1:6">
      <c r="A948">
        <v>30</v>
      </c>
      <c r="B948">
        <v>-88.671999999999997</v>
      </c>
      <c r="C948">
        <v>1419</v>
      </c>
      <c r="D948">
        <v>362000</v>
      </c>
      <c r="E948">
        <v>139</v>
      </c>
      <c r="F948" s="3">
        <v>139.79606678981426</v>
      </c>
    </row>
    <row r="949" spans="1:6">
      <c r="A949">
        <v>31</v>
      </c>
      <c r="B949">
        <v>-88.56</v>
      </c>
      <c r="C949">
        <v>1419</v>
      </c>
      <c r="D949">
        <v>362000</v>
      </c>
      <c r="E949">
        <v>119</v>
      </c>
      <c r="F949" s="3">
        <v>139.75859058758053</v>
      </c>
    </row>
    <row r="950" spans="1:6">
      <c r="A950">
        <v>32</v>
      </c>
      <c r="B950">
        <v>-88.451999999999998</v>
      </c>
      <c r="C950">
        <v>1419</v>
      </c>
      <c r="D950">
        <v>362000</v>
      </c>
      <c r="E950">
        <v>159</v>
      </c>
      <c r="F950" s="3">
        <v>139.74804692733551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144</v>
      </c>
    </row>
    <row r="956" spans="1:6">
      <c r="A956" t="s">
        <v>145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146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56</v>
      </c>
      <c r="B968" t="s">
        <v>35</v>
      </c>
      <c r="C968" t="s">
        <v>38</v>
      </c>
      <c r="D968" t="s">
        <v>55</v>
      </c>
      <c r="E968" t="s">
        <v>54</v>
      </c>
      <c r="F968" t="s">
        <v>75</v>
      </c>
    </row>
    <row r="969" spans="1:10">
      <c r="A969">
        <v>1</v>
      </c>
      <c r="B969">
        <v>-91.947999999999993</v>
      </c>
      <c r="C969">
        <v>1129</v>
      </c>
      <c r="D969">
        <v>300000</v>
      </c>
      <c r="E969">
        <v>112</v>
      </c>
      <c r="F969" s="3">
        <v>117.94309202260152</v>
      </c>
      <c r="J969" t="s">
        <v>156</v>
      </c>
    </row>
    <row r="970" spans="1:10">
      <c r="A970">
        <v>2</v>
      </c>
      <c r="B970">
        <v>-91.838999999999999</v>
      </c>
      <c r="C970">
        <v>1129</v>
      </c>
      <c r="D970">
        <v>300000</v>
      </c>
      <c r="E970">
        <v>118</v>
      </c>
      <c r="F970" s="3">
        <v>117.94957390074872</v>
      </c>
    </row>
    <row r="971" spans="1:10">
      <c r="A971">
        <v>3</v>
      </c>
      <c r="B971">
        <v>-91.724000000000004</v>
      </c>
      <c r="C971">
        <v>1129</v>
      </c>
      <c r="D971">
        <v>300000</v>
      </c>
      <c r="E971">
        <v>114</v>
      </c>
      <c r="F971" s="3">
        <v>117.97631968751182</v>
      </c>
    </row>
    <row r="972" spans="1:10">
      <c r="A972">
        <v>4</v>
      </c>
      <c r="B972">
        <v>-91.611999999999995</v>
      </c>
      <c r="C972">
        <v>1129</v>
      </c>
      <c r="D972">
        <v>300000</v>
      </c>
      <c r="E972">
        <v>122</v>
      </c>
      <c r="F972" s="3">
        <v>118.06861960405307</v>
      </c>
    </row>
    <row r="973" spans="1:10">
      <c r="A973">
        <v>5</v>
      </c>
      <c r="B973">
        <v>-91.5</v>
      </c>
      <c r="C973">
        <v>1129</v>
      </c>
      <c r="D973">
        <v>300000</v>
      </c>
      <c r="E973">
        <v>118</v>
      </c>
      <c r="F973" s="3">
        <v>118.35916905225622</v>
      </c>
    </row>
    <row r="974" spans="1:10">
      <c r="A974">
        <v>6</v>
      </c>
      <c r="B974">
        <v>-91.394000000000005</v>
      </c>
      <c r="C974">
        <v>1129</v>
      </c>
      <c r="D974">
        <v>300000</v>
      </c>
      <c r="E974">
        <v>121</v>
      </c>
      <c r="F974" s="3">
        <v>119.11489206170891</v>
      </c>
    </row>
    <row r="975" spans="1:10">
      <c r="A975">
        <v>7</v>
      </c>
      <c r="B975">
        <v>-91.281000000000006</v>
      </c>
      <c r="C975">
        <v>1129</v>
      </c>
      <c r="D975">
        <v>300000</v>
      </c>
      <c r="E975">
        <v>97</v>
      </c>
      <c r="F975" s="3">
        <v>121.14019471969705</v>
      </c>
    </row>
    <row r="976" spans="1:10">
      <c r="A976">
        <v>8</v>
      </c>
      <c r="B976">
        <v>-91.165000000000006</v>
      </c>
      <c r="C976">
        <v>1129</v>
      </c>
      <c r="D976">
        <v>300000</v>
      </c>
      <c r="E976">
        <v>121</v>
      </c>
      <c r="F976" s="3">
        <v>126.00208447623866</v>
      </c>
    </row>
    <row r="977" spans="1:6">
      <c r="A977">
        <v>9</v>
      </c>
      <c r="B977">
        <v>-91.049000000000007</v>
      </c>
      <c r="C977">
        <v>1129</v>
      </c>
      <c r="D977">
        <v>300000</v>
      </c>
      <c r="E977">
        <v>130</v>
      </c>
      <c r="F977" s="3">
        <v>136.20175675810867</v>
      </c>
    </row>
    <row r="978" spans="1:6">
      <c r="A978">
        <v>10</v>
      </c>
      <c r="B978">
        <v>-90.933999999999997</v>
      </c>
      <c r="C978">
        <v>1129</v>
      </c>
      <c r="D978">
        <v>300000</v>
      </c>
      <c r="E978">
        <v>150</v>
      </c>
      <c r="F978" s="3">
        <v>154.91938797258351</v>
      </c>
    </row>
    <row r="979" spans="1:6">
      <c r="A979">
        <v>11</v>
      </c>
      <c r="B979">
        <v>-90.823999999999998</v>
      </c>
      <c r="C979">
        <v>1129</v>
      </c>
      <c r="D979">
        <v>300000</v>
      </c>
      <c r="E979">
        <v>213</v>
      </c>
      <c r="F979" s="3">
        <v>183.78806271301963</v>
      </c>
    </row>
    <row r="980" spans="1:6">
      <c r="A980">
        <v>12</v>
      </c>
      <c r="B980">
        <v>-90.709000000000003</v>
      </c>
      <c r="C980">
        <v>1129</v>
      </c>
      <c r="D980">
        <v>300000</v>
      </c>
      <c r="E980">
        <v>203</v>
      </c>
      <c r="F980" s="3">
        <v>226.59968879534853</v>
      </c>
    </row>
    <row r="981" spans="1:6">
      <c r="A981">
        <v>13</v>
      </c>
      <c r="B981">
        <v>-90.594999999999999</v>
      </c>
      <c r="C981">
        <v>1129</v>
      </c>
      <c r="D981">
        <v>300000</v>
      </c>
      <c r="E981">
        <v>278</v>
      </c>
      <c r="F981" s="3">
        <v>278.95113663909268</v>
      </c>
    </row>
    <row r="982" spans="1:6">
      <c r="A982">
        <v>14</v>
      </c>
      <c r="B982">
        <v>-90.486999999999995</v>
      </c>
      <c r="C982">
        <v>1129</v>
      </c>
      <c r="D982">
        <v>300000</v>
      </c>
      <c r="E982">
        <v>320</v>
      </c>
      <c r="F982" s="3">
        <v>330.49262935102416</v>
      </c>
    </row>
    <row r="983" spans="1:6">
      <c r="A983">
        <v>15</v>
      </c>
      <c r="B983">
        <v>-90.372</v>
      </c>
      <c r="C983">
        <v>1129</v>
      </c>
      <c r="D983">
        <v>300000</v>
      </c>
      <c r="E983">
        <v>423</v>
      </c>
      <c r="F983" s="3">
        <v>376.07022256510527</v>
      </c>
    </row>
    <row r="984" spans="1:6">
      <c r="A984">
        <v>16</v>
      </c>
      <c r="B984">
        <v>-90.256</v>
      </c>
      <c r="C984">
        <v>1129</v>
      </c>
      <c r="D984">
        <v>300000</v>
      </c>
      <c r="E984">
        <v>405</v>
      </c>
      <c r="F984" s="3">
        <v>400.3707065591185</v>
      </c>
    </row>
    <row r="985" spans="1:6">
      <c r="A985">
        <v>17</v>
      </c>
      <c r="B985">
        <v>-90.14</v>
      </c>
      <c r="C985">
        <v>1129</v>
      </c>
      <c r="D985">
        <v>300000</v>
      </c>
      <c r="E985">
        <v>380</v>
      </c>
      <c r="F985" s="3">
        <v>395.75305305992532</v>
      </c>
    </row>
    <row r="986" spans="1:6">
      <c r="A986">
        <v>18</v>
      </c>
      <c r="B986">
        <v>-90.025000000000006</v>
      </c>
      <c r="C986">
        <v>1129</v>
      </c>
      <c r="D986">
        <v>300000</v>
      </c>
      <c r="E986">
        <v>360</v>
      </c>
      <c r="F986" s="3">
        <v>363.98746836156175</v>
      </c>
    </row>
    <row r="987" spans="1:6">
      <c r="A987">
        <v>19</v>
      </c>
      <c r="B987">
        <v>-89.918999999999997</v>
      </c>
      <c r="C987">
        <v>1129</v>
      </c>
      <c r="D987">
        <v>300000</v>
      </c>
      <c r="E987">
        <v>325</v>
      </c>
      <c r="F987" s="3">
        <v>318.46499729250377</v>
      </c>
    </row>
    <row r="988" spans="1:6">
      <c r="A988">
        <v>20</v>
      </c>
      <c r="B988">
        <v>-89.805999999999997</v>
      </c>
      <c r="C988">
        <v>1129</v>
      </c>
      <c r="D988">
        <v>300000</v>
      </c>
      <c r="E988">
        <v>248</v>
      </c>
      <c r="F988" s="3">
        <v>264.13679411952603</v>
      </c>
    </row>
    <row r="989" spans="1:6">
      <c r="A989">
        <v>21</v>
      </c>
      <c r="B989">
        <v>-89.691000000000003</v>
      </c>
      <c r="C989">
        <v>1129</v>
      </c>
      <c r="D989">
        <v>300000</v>
      </c>
      <c r="E989">
        <v>204</v>
      </c>
      <c r="F989" s="3">
        <v>213.49104355250006</v>
      </c>
    </row>
    <row r="990" spans="1:6">
      <c r="A990">
        <v>22</v>
      </c>
      <c r="B990">
        <v>-89.576999999999998</v>
      </c>
      <c r="C990">
        <v>1129</v>
      </c>
      <c r="D990">
        <v>300000</v>
      </c>
      <c r="E990">
        <v>175</v>
      </c>
      <c r="F990" s="3">
        <v>174.4718225055075</v>
      </c>
    </row>
    <row r="991" spans="1:6">
      <c r="A991">
        <v>23</v>
      </c>
      <c r="B991">
        <v>-89.457999999999998</v>
      </c>
      <c r="C991">
        <v>1129</v>
      </c>
      <c r="D991">
        <v>300000</v>
      </c>
      <c r="E991">
        <v>165</v>
      </c>
      <c r="F991" s="3">
        <v>147.23035929384758</v>
      </c>
    </row>
    <row r="992" spans="1:6">
      <c r="A992">
        <v>24</v>
      </c>
      <c r="B992">
        <v>-89.341999999999999</v>
      </c>
      <c r="C992">
        <v>1129</v>
      </c>
      <c r="D992">
        <v>300000</v>
      </c>
      <c r="E992">
        <v>161</v>
      </c>
      <c r="F992" s="3">
        <v>131.79274224194387</v>
      </c>
    </row>
    <row r="993" spans="1:6">
      <c r="A993">
        <v>25</v>
      </c>
      <c r="B993">
        <v>-89.234999999999999</v>
      </c>
      <c r="C993">
        <v>1129</v>
      </c>
      <c r="D993">
        <v>300000</v>
      </c>
      <c r="E993">
        <v>130</v>
      </c>
      <c r="F993" s="3">
        <v>124.25844370670738</v>
      </c>
    </row>
    <row r="994" spans="1:6">
      <c r="A994">
        <v>26</v>
      </c>
      <c r="B994">
        <v>-89.13</v>
      </c>
      <c r="C994">
        <v>1129</v>
      </c>
      <c r="D994">
        <v>300000</v>
      </c>
      <c r="E994">
        <v>139</v>
      </c>
      <c r="F994" s="3">
        <v>120.61841826070794</v>
      </c>
    </row>
    <row r="995" spans="1:6">
      <c r="A995">
        <v>27</v>
      </c>
      <c r="B995">
        <v>-89.016000000000005</v>
      </c>
      <c r="C995">
        <v>1129</v>
      </c>
      <c r="D995">
        <v>300000</v>
      </c>
      <c r="E995">
        <v>129</v>
      </c>
      <c r="F995" s="3">
        <v>118.89613256578249</v>
      </c>
    </row>
    <row r="996" spans="1:6">
      <c r="A996">
        <v>28</v>
      </c>
      <c r="B996">
        <v>-88.896000000000001</v>
      </c>
      <c r="C996">
        <v>1129</v>
      </c>
      <c r="D996">
        <v>300000</v>
      </c>
      <c r="E996">
        <v>132</v>
      </c>
      <c r="F996" s="3">
        <v>118.22985712789672</v>
      </c>
    </row>
    <row r="997" spans="1:6">
      <c r="A997">
        <v>29</v>
      </c>
      <c r="B997">
        <v>-88.790999999999997</v>
      </c>
      <c r="C997">
        <v>1129</v>
      </c>
      <c r="D997">
        <v>300000</v>
      </c>
      <c r="E997">
        <v>130</v>
      </c>
      <c r="F997" s="3">
        <v>118.03343997985195</v>
      </c>
    </row>
    <row r="998" spans="1:6">
      <c r="A998">
        <v>30</v>
      </c>
      <c r="B998">
        <v>-88.671999999999997</v>
      </c>
      <c r="C998">
        <v>1129</v>
      </c>
      <c r="D998">
        <v>300000</v>
      </c>
      <c r="E998">
        <v>114</v>
      </c>
      <c r="F998" s="3">
        <v>117.96392444435479</v>
      </c>
    </row>
    <row r="999" spans="1:6">
      <c r="A999">
        <v>31</v>
      </c>
      <c r="B999">
        <v>-88.56</v>
      </c>
      <c r="C999">
        <v>1129</v>
      </c>
      <c r="D999">
        <v>300000</v>
      </c>
      <c r="E999">
        <v>108</v>
      </c>
      <c r="F999" s="3">
        <v>117.94662738965266</v>
      </c>
    </row>
    <row r="1000" spans="1:6">
      <c r="A1000">
        <v>32</v>
      </c>
      <c r="B1000">
        <v>-88.451999999999998</v>
      </c>
      <c r="C1000">
        <v>1129</v>
      </c>
      <c r="D1000">
        <v>300000</v>
      </c>
      <c r="E1000">
        <v>101</v>
      </c>
      <c r="F1000" s="3">
        <v>117.94237984380041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147</v>
      </c>
    </row>
    <row r="1006" spans="1:6">
      <c r="A1006" t="s">
        <v>145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148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56</v>
      </c>
      <c r="B1018" t="s">
        <v>35</v>
      </c>
      <c r="C1018" t="s">
        <v>38</v>
      </c>
      <c r="D1018" t="s">
        <v>55</v>
      </c>
      <c r="E1018" t="s">
        <v>54</v>
      </c>
      <c r="F1018" t="s">
        <v>75</v>
      </c>
    </row>
    <row r="1019" spans="1:10">
      <c r="A1019">
        <v>1</v>
      </c>
      <c r="B1019">
        <v>-91.947999999999993</v>
      </c>
      <c r="C1019">
        <v>1116</v>
      </c>
      <c r="D1019">
        <v>300000</v>
      </c>
      <c r="E1019">
        <v>83</v>
      </c>
      <c r="F1019" s="3">
        <v>120.41327806111418</v>
      </c>
      <c r="J1019" t="s">
        <v>157</v>
      </c>
    </row>
    <row r="1020" spans="1:10">
      <c r="A1020">
        <v>2</v>
      </c>
      <c r="B1020">
        <v>-91.838999999999999</v>
      </c>
      <c r="C1020">
        <v>1116</v>
      </c>
      <c r="D1020">
        <v>300000</v>
      </c>
      <c r="E1020">
        <v>121</v>
      </c>
      <c r="F1020" s="3">
        <v>120.41750934760336</v>
      </c>
    </row>
    <row r="1021" spans="1:10">
      <c r="A1021">
        <v>3</v>
      </c>
      <c r="B1021">
        <v>-91.724000000000004</v>
      </c>
      <c r="C1021">
        <v>1116</v>
      </c>
      <c r="D1021">
        <v>300000</v>
      </c>
      <c r="E1021">
        <v>125</v>
      </c>
      <c r="F1021" s="3">
        <v>120.43630530745173</v>
      </c>
    </row>
    <row r="1022" spans="1:10">
      <c r="A1022">
        <v>4</v>
      </c>
      <c r="B1022">
        <v>-91.611999999999995</v>
      </c>
      <c r="C1022">
        <v>1116</v>
      </c>
      <c r="D1022">
        <v>300000</v>
      </c>
      <c r="E1022">
        <v>121</v>
      </c>
      <c r="F1022" s="3">
        <v>120.50568840605189</v>
      </c>
    </row>
    <row r="1023" spans="1:10">
      <c r="A1023">
        <v>5</v>
      </c>
      <c r="B1023">
        <v>-91.5</v>
      </c>
      <c r="C1023">
        <v>1116</v>
      </c>
      <c r="D1023">
        <v>300000</v>
      </c>
      <c r="E1023">
        <v>100</v>
      </c>
      <c r="F1023" s="3">
        <v>120.73776879324845</v>
      </c>
    </row>
    <row r="1024" spans="1:10">
      <c r="A1024">
        <v>6</v>
      </c>
      <c r="B1024">
        <v>-91.394000000000005</v>
      </c>
      <c r="C1024">
        <v>1116</v>
      </c>
      <c r="D1024">
        <v>300000</v>
      </c>
      <c r="E1024">
        <v>121</v>
      </c>
      <c r="F1024" s="3">
        <v>121.37413841922623</v>
      </c>
    </row>
    <row r="1025" spans="1:6">
      <c r="A1025">
        <v>7</v>
      </c>
      <c r="B1025">
        <v>-91.281000000000006</v>
      </c>
      <c r="C1025">
        <v>1116</v>
      </c>
      <c r="D1025">
        <v>300000</v>
      </c>
      <c r="E1025">
        <v>140</v>
      </c>
      <c r="F1025" s="3">
        <v>123.16357196886479</v>
      </c>
    </row>
    <row r="1026" spans="1:6">
      <c r="A1026">
        <v>8</v>
      </c>
      <c r="B1026">
        <v>-91.165000000000006</v>
      </c>
      <c r="C1026">
        <v>1116</v>
      </c>
      <c r="D1026">
        <v>300000</v>
      </c>
      <c r="E1026">
        <v>129</v>
      </c>
      <c r="F1026" s="3">
        <v>127.65036415277481</v>
      </c>
    </row>
    <row r="1027" spans="1:6">
      <c r="A1027">
        <v>9</v>
      </c>
      <c r="B1027">
        <v>-91.049000000000007</v>
      </c>
      <c r="C1027">
        <v>1116</v>
      </c>
      <c r="D1027">
        <v>300000</v>
      </c>
      <c r="E1027">
        <v>165</v>
      </c>
      <c r="F1027" s="3">
        <v>137.41998968641872</v>
      </c>
    </row>
    <row r="1028" spans="1:6">
      <c r="A1028">
        <v>10</v>
      </c>
      <c r="B1028">
        <v>-90.933999999999997</v>
      </c>
      <c r="C1028">
        <v>1116</v>
      </c>
      <c r="D1028">
        <v>300000</v>
      </c>
      <c r="E1028">
        <v>152</v>
      </c>
      <c r="F1028" s="3">
        <v>155.89730294470823</v>
      </c>
    </row>
    <row r="1029" spans="1:6">
      <c r="A1029">
        <v>11</v>
      </c>
      <c r="B1029">
        <v>-90.823999999999998</v>
      </c>
      <c r="C1029">
        <v>1116</v>
      </c>
      <c r="D1029">
        <v>300000</v>
      </c>
      <c r="E1029">
        <v>173</v>
      </c>
      <c r="F1029" s="3">
        <v>185.04369810480512</v>
      </c>
    </row>
    <row r="1030" spans="1:6">
      <c r="A1030">
        <v>12</v>
      </c>
      <c r="B1030">
        <v>-90.709000000000003</v>
      </c>
      <c r="C1030">
        <v>1116</v>
      </c>
      <c r="D1030">
        <v>300000</v>
      </c>
      <c r="E1030">
        <v>221</v>
      </c>
      <c r="F1030" s="3">
        <v>228.93359203095787</v>
      </c>
    </row>
    <row r="1031" spans="1:6">
      <c r="A1031">
        <v>13</v>
      </c>
      <c r="B1031">
        <v>-90.594999999999999</v>
      </c>
      <c r="C1031">
        <v>1116</v>
      </c>
      <c r="D1031">
        <v>300000</v>
      </c>
      <c r="E1031">
        <v>255</v>
      </c>
      <c r="F1031" s="3">
        <v>282.98398489447658</v>
      </c>
    </row>
    <row r="1032" spans="1:6">
      <c r="A1032">
        <v>14</v>
      </c>
      <c r="B1032">
        <v>-90.486999999999995</v>
      </c>
      <c r="C1032">
        <v>1116</v>
      </c>
      <c r="D1032">
        <v>300000</v>
      </c>
      <c r="E1032">
        <v>351</v>
      </c>
      <c r="F1032" s="3">
        <v>336.00531422422813</v>
      </c>
    </row>
    <row r="1033" spans="1:6">
      <c r="A1033">
        <v>15</v>
      </c>
      <c r="B1033">
        <v>-90.372</v>
      </c>
      <c r="C1033">
        <v>1116</v>
      </c>
      <c r="D1033">
        <v>300000</v>
      </c>
      <c r="E1033">
        <v>429</v>
      </c>
      <c r="F1033" s="3">
        <v>381.88494897446202</v>
      </c>
    </row>
    <row r="1034" spans="1:6">
      <c r="A1034">
        <v>16</v>
      </c>
      <c r="B1034">
        <v>-90.256</v>
      </c>
      <c r="C1034">
        <v>1116</v>
      </c>
      <c r="D1034">
        <v>300000</v>
      </c>
      <c r="E1034">
        <v>419</v>
      </c>
      <c r="F1034" s="3">
        <v>404.27263525533635</v>
      </c>
    </row>
    <row r="1035" spans="1:6">
      <c r="A1035">
        <v>17</v>
      </c>
      <c r="B1035">
        <v>-90.14</v>
      </c>
      <c r="C1035">
        <v>1116</v>
      </c>
      <c r="D1035">
        <v>300000</v>
      </c>
      <c r="E1035">
        <v>380</v>
      </c>
      <c r="F1035" s="3">
        <v>395.66397428850019</v>
      </c>
    </row>
    <row r="1036" spans="1:6">
      <c r="A1036">
        <v>18</v>
      </c>
      <c r="B1036">
        <v>-90.025000000000006</v>
      </c>
      <c r="C1036">
        <v>1116</v>
      </c>
      <c r="D1036">
        <v>300000</v>
      </c>
      <c r="E1036">
        <v>353</v>
      </c>
      <c r="F1036" s="3">
        <v>359.22082299163606</v>
      </c>
    </row>
    <row r="1037" spans="1:6">
      <c r="A1037">
        <v>19</v>
      </c>
      <c r="B1037">
        <v>-89.918999999999997</v>
      </c>
      <c r="C1037">
        <v>1116</v>
      </c>
      <c r="D1037">
        <v>300000</v>
      </c>
      <c r="E1037">
        <v>312</v>
      </c>
      <c r="F1037" s="3">
        <v>310.30034946422444</v>
      </c>
    </row>
    <row r="1038" spans="1:6">
      <c r="A1038">
        <v>20</v>
      </c>
      <c r="B1038">
        <v>-89.805999999999997</v>
      </c>
      <c r="C1038">
        <v>1116</v>
      </c>
      <c r="D1038">
        <v>300000</v>
      </c>
      <c r="E1038">
        <v>218</v>
      </c>
      <c r="F1038" s="3">
        <v>254.46149135714109</v>
      </c>
    </row>
    <row r="1039" spans="1:6">
      <c r="A1039">
        <v>21</v>
      </c>
      <c r="B1039">
        <v>-89.691000000000003</v>
      </c>
      <c r="C1039">
        <v>1116</v>
      </c>
      <c r="D1039">
        <v>300000</v>
      </c>
      <c r="E1039">
        <v>213</v>
      </c>
      <c r="F1039" s="3">
        <v>204.66077501656943</v>
      </c>
    </row>
    <row r="1040" spans="1:6">
      <c r="A1040">
        <v>22</v>
      </c>
      <c r="B1040">
        <v>-89.576999999999998</v>
      </c>
      <c r="C1040">
        <v>1116</v>
      </c>
      <c r="D1040">
        <v>300000</v>
      </c>
      <c r="E1040">
        <v>188</v>
      </c>
      <c r="F1040" s="3">
        <v>168.05862153015212</v>
      </c>
    </row>
    <row r="1041" spans="1:6">
      <c r="A1041">
        <v>23</v>
      </c>
      <c r="B1041">
        <v>-89.457999999999998</v>
      </c>
      <c r="C1041">
        <v>1116</v>
      </c>
      <c r="D1041">
        <v>300000</v>
      </c>
      <c r="E1041">
        <v>172</v>
      </c>
      <c r="F1041" s="3">
        <v>143.80607242596508</v>
      </c>
    </row>
    <row r="1042" spans="1:6">
      <c r="A1042">
        <v>24</v>
      </c>
      <c r="B1042">
        <v>-89.341999999999999</v>
      </c>
      <c r="C1042">
        <v>1116</v>
      </c>
      <c r="D1042">
        <v>300000</v>
      </c>
      <c r="E1042">
        <v>135</v>
      </c>
      <c r="F1042" s="3">
        <v>130.8419324128968</v>
      </c>
    </row>
    <row r="1043" spans="1:6">
      <c r="A1043">
        <v>25</v>
      </c>
      <c r="B1043">
        <v>-89.234999999999999</v>
      </c>
      <c r="C1043">
        <v>1116</v>
      </c>
      <c r="D1043">
        <v>300000</v>
      </c>
      <c r="E1043">
        <v>137</v>
      </c>
      <c r="F1043" s="3">
        <v>124.89106715652699</v>
      </c>
    </row>
    <row r="1044" spans="1:6">
      <c r="A1044">
        <v>26</v>
      </c>
      <c r="B1044">
        <v>-89.13</v>
      </c>
      <c r="C1044">
        <v>1116</v>
      </c>
      <c r="D1044">
        <v>300000</v>
      </c>
      <c r="E1044">
        <v>125</v>
      </c>
      <c r="F1044" s="3">
        <v>122.19187864604308</v>
      </c>
    </row>
    <row r="1045" spans="1:6">
      <c r="A1045">
        <v>27</v>
      </c>
      <c r="B1045">
        <v>-89.016000000000005</v>
      </c>
      <c r="C1045">
        <v>1116</v>
      </c>
      <c r="D1045">
        <v>300000</v>
      </c>
      <c r="E1045">
        <v>122</v>
      </c>
      <c r="F1045" s="3">
        <v>121.00052580005769</v>
      </c>
    </row>
    <row r="1046" spans="1:6">
      <c r="A1046">
        <v>28</v>
      </c>
      <c r="B1046">
        <v>-88.896000000000001</v>
      </c>
      <c r="C1046">
        <v>1116</v>
      </c>
      <c r="D1046">
        <v>300000</v>
      </c>
      <c r="E1046">
        <v>123</v>
      </c>
      <c r="F1046" s="3">
        <v>120.57522954653378</v>
      </c>
    </row>
    <row r="1047" spans="1:6">
      <c r="A1047">
        <v>29</v>
      </c>
      <c r="B1047">
        <v>-88.790999999999997</v>
      </c>
      <c r="C1047">
        <v>1116</v>
      </c>
      <c r="D1047">
        <v>300000</v>
      </c>
      <c r="E1047">
        <v>118</v>
      </c>
      <c r="F1047" s="3">
        <v>120.46017762975448</v>
      </c>
    </row>
    <row r="1048" spans="1:6">
      <c r="A1048">
        <v>30</v>
      </c>
      <c r="B1048">
        <v>-88.671999999999997</v>
      </c>
      <c r="C1048">
        <v>1116</v>
      </c>
      <c r="D1048">
        <v>300000</v>
      </c>
      <c r="E1048">
        <v>127</v>
      </c>
      <c r="F1048" s="3">
        <v>120.42286346517798</v>
      </c>
    </row>
    <row r="1049" spans="1:6">
      <c r="A1049">
        <v>31</v>
      </c>
      <c r="B1049">
        <v>-88.56</v>
      </c>
      <c r="C1049">
        <v>1116</v>
      </c>
      <c r="D1049">
        <v>300000</v>
      </c>
      <c r="E1049">
        <v>111</v>
      </c>
      <c r="F1049" s="3">
        <v>120.41445889588175</v>
      </c>
    </row>
    <row r="1050" spans="1:6">
      <c r="A1050">
        <v>32</v>
      </c>
      <c r="B1050">
        <v>-88.451999999999998</v>
      </c>
      <c r="C1050">
        <v>1116</v>
      </c>
      <c r="D1050">
        <v>300000</v>
      </c>
      <c r="E1050">
        <v>144</v>
      </c>
      <c r="F1050" s="3">
        <v>120.41259214475835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149</v>
      </c>
    </row>
    <row r="1056" spans="1:6">
      <c r="A1056" t="s">
        <v>150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151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56</v>
      </c>
      <c r="B1068" t="s">
        <v>35</v>
      </c>
      <c r="C1068" t="s">
        <v>38</v>
      </c>
      <c r="D1068" t="s">
        <v>55</v>
      </c>
      <c r="E1068" t="s">
        <v>54</v>
      </c>
      <c r="F1068" t="s">
        <v>75</v>
      </c>
    </row>
    <row r="1069" spans="1:10">
      <c r="A1069">
        <v>1</v>
      </c>
      <c r="B1069">
        <v>-91.947999999999993</v>
      </c>
      <c r="C1069">
        <v>1221</v>
      </c>
      <c r="D1069">
        <v>330000</v>
      </c>
      <c r="E1069">
        <v>95</v>
      </c>
      <c r="F1069" s="3">
        <v>125.62302862741657</v>
      </c>
      <c r="J1069" t="s">
        <v>158</v>
      </c>
    </row>
    <row r="1070" spans="1:10">
      <c r="A1070">
        <v>2</v>
      </c>
      <c r="B1070">
        <v>-91.838999999999999</v>
      </c>
      <c r="C1070">
        <v>1221</v>
      </c>
      <c r="D1070">
        <v>330000</v>
      </c>
      <c r="E1070">
        <v>108</v>
      </c>
      <c r="F1070" s="3">
        <v>125.62537632307689</v>
      </c>
    </row>
    <row r="1071" spans="1:10">
      <c r="A1071">
        <v>3</v>
      </c>
      <c r="B1071">
        <v>-91.724000000000004</v>
      </c>
      <c r="C1071">
        <v>1221</v>
      </c>
      <c r="D1071">
        <v>330000</v>
      </c>
      <c r="E1071">
        <v>119</v>
      </c>
      <c r="F1071" s="3">
        <v>125.63725704491991</v>
      </c>
    </row>
    <row r="1072" spans="1:10">
      <c r="A1072">
        <v>4</v>
      </c>
      <c r="B1072">
        <v>-91.611999999999995</v>
      </c>
      <c r="C1072">
        <v>1221</v>
      </c>
      <c r="D1072">
        <v>330000</v>
      </c>
      <c r="E1072">
        <v>118</v>
      </c>
      <c r="F1072" s="3">
        <v>125.68663121789872</v>
      </c>
    </row>
    <row r="1073" spans="1:6">
      <c r="A1073">
        <v>5</v>
      </c>
      <c r="B1073">
        <v>-91.5</v>
      </c>
      <c r="C1073">
        <v>1221</v>
      </c>
      <c r="D1073">
        <v>330000</v>
      </c>
      <c r="E1073">
        <v>135</v>
      </c>
      <c r="F1073" s="3">
        <v>125.87034744507153</v>
      </c>
    </row>
    <row r="1074" spans="1:6">
      <c r="A1074">
        <v>6</v>
      </c>
      <c r="B1074">
        <v>-91.394000000000005</v>
      </c>
      <c r="C1074">
        <v>1221</v>
      </c>
      <c r="D1074">
        <v>330000</v>
      </c>
      <c r="E1074">
        <v>135</v>
      </c>
      <c r="F1074" s="3">
        <v>126.42275725573612</v>
      </c>
    </row>
    <row r="1075" spans="1:6">
      <c r="A1075">
        <v>7</v>
      </c>
      <c r="B1075">
        <v>-91.281000000000006</v>
      </c>
      <c r="C1075">
        <v>1221</v>
      </c>
      <c r="D1075">
        <v>330000</v>
      </c>
      <c r="E1075">
        <v>128</v>
      </c>
      <c r="F1075" s="3">
        <v>128.11158041280314</v>
      </c>
    </row>
    <row r="1076" spans="1:6">
      <c r="A1076">
        <v>8</v>
      </c>
      <c r="B1076">
        <v>-91.165000000000006</v>
      </c>
      <c r="C1076">
        <v>1221</v>
      </c>
      <c r="D1076">
        <v>330000</v>
      </c>
      <c r="E1076">
        <v>124</v>
      </c>
      <c r="F1076" s="3">
        <v>132.67653114503756</v>
      </c>
    </row>
    <row r="1077" spans="1:6">
      <c r="A1077">
        <v>9</v>
      </c>
      <c r="B1077">
        <v>-91.049000000000007</v>
      </c>
      <c r="C1077">
        <v>1221</v>
      </c>
      <c r="D1077">
        <v>330000</v>
      </c>
      <c r="E1077">
        <v>151</v>
      </c>
      <c r="F1077" s="3">
        <v>143.26846972720475</v>
      </c>
    </row>
    <row r="1078" spans="1:6">
      <c r="A1078">
        <v>10</v>
      </c>
      <c r="B1078">
        <v>-90.933999999999997</v>
      </c>
      <c r="C1078">
        <v>1221</v>
      </c>
      <c r="D1078">
        <v>330000</v>
      </c>
      <c r="E1078">
        <v>186</v>
      </c>
      <c r="F1078" s="3">
        <v>164.34207509558982</v>
      </c>
    </row>
    <row r="1079" spans="1:6">
      <c r="A1079">
        <v>11</v>
      </c>
      <c r="B1079">
        <v>-90.823999999999998</v>
      </c>
      <c r="C1079">
        <v>1221</v>
      </c>
      <c r="D1079">
        <v>330000</v>
      </c>
      <c r="E1079">
        <v>215</v>
      </c>
      <c r="F1079" s="3">
        <v>198.82768583135785</v>
      </c>
    </row>
    <row r="1080" spans="1:6">
      <c r="A1080">
        <v>12</v>
      </c>
      <c r="B1080">
        <v>-90.709000000000003</v>
      </c>
      <c r="C1080">
        <v>1221</v>
      </c>
      <c r="D1080">
        <v>330000</v>
      </c>
      <c r="E1080">
        <v>221</v>
      </c>
      <c r="F1080" s="3">
        <v>251.98724439720124</v>
      </c>
    </row>
    <row r="1081" spans="1:6">
      <c r="A1081">
        <v>13</v>
      </c>
      <c r="B1081">
        <v>-90.594999999999999</v>
      </c>
      <c r="C1081">
        <v>1221</v>
      </c>
      <c r="D1081">
        <v>330000</v>
      </c>
      <c r="E1081">
        <v>298</v>
      </c>
      <c r="F1081" s="3">
        <v>317.9683788574975</v>
      </c>
    </row>
    <row r="1082" spans="1:6">
      <c r="A1082">
        <v>14</v>
      </c>
      <c r="B1082">
        <v>-90.486999999999995</v>
      </c>
      <c r="C1082">
        <v>1221</v>
      </c>
      <c r="D1082">
        <v>330000</v>
      </c>
      <c r="E1082">
        <v>396</v>
      </c>
      <c r="F1082" s="3">
        <v>381.87033011707911</v>
      </c>
    </row>
    <row r="1083" spans="1:6">
      <c r="A1083">
        <v>15</v>
      </c>
      <c r="B1083">
        <v>-90.372</v>
      </c>
      <c r="C1083">
        <v>1221</v>
      </c>
      <c r="D1083">
        <v>330000</v>
      </c>
      <c r="E1083">
        <v>440</v>
      </c>
      <c r="F1083" s="3">
        <v>434.42066899704304</v>
      </c>
    </row>
    <row r="1084" spans="1:6">
      <c r="A1084">
        <v>16</v>
      </c>
      <c r="B1084">
        <v>-90.256</v>
      </c>
      <c r="C1084">
        <v>1221</v>
      </c>
      <c r="D1084">
        <v>330000</v>
      </c>
      <c r="E1084">
        <v>478</v>
      </c>
      <c r="F1084" s="3">
        <v>454.80662452546864</v>
      </c>
    </row>
    <row r="1085" spans="1:6">
      <c r="A1085">
        <v>17</v>
      </c>
      <c r="B1085">
        <v>-90.14</v>
      </c>
      <c r="C1085">
        <v>1221</v>
      </c>
      <c r="D1085">
        <v>330000</v>
      </c>
      <c r="E1085">
        <v>450</v>
      </c>
      <c r="F1085" s="3">
        <v>435.37487879876909</v>
      </c>
    </row>
    <row r="1086" spans="1:6">
      <c r="A1086">
        <v>18</v>
      </c>
      <c r="B1086">
        <v>-90.025000000000006</v>
      </c>
      <c r="C1086">
        <v>1221</v>
      </c>
      <c r="D1086">
        <v>330000</v>
      </c>
      <c r="E1086">
        <v>374</v>
      </c>
      <c r="F1086" s="3">
        <v>383.44956981787789</v>
      </c>
    </row>
    <row r="1087" spans="1:6">
      <c r="A1087">
        <v>19</v>
      </c>
      <c r="B1087">
        <v>-89.918999999999997</v>
      </c>
      <c r="C1087">
        <v>1221</v>
      </c>
      <c r="D1087">
        <v>330000</v>
      </c>
      <c r="E1087">
        <v>317</v>
      </c>
      <c r="F1087" s="3">
        <v>320.92575538058321</v>
      </c>
    </row>
    <row r="1088" spans="1:6">
      <c r="A1088">
        <v>20</v>
      </c>
      <c r="B1088">
        <v>-89.805999999999997</v>
      </c>
      <c r="C1088">
        <v>1221</v>
      </c>
      <c r="D1088">
        <v>330000</v>
      </c>
      <c r="E1088">
        <v>226</v>
      </c>
      <c r="F1088" s="3">
        <v>255.13030745732834</v>
      </c>
    </row>
    <row r="1089" spans="1:6">
      <c r="A1089">
        <v>21</v>
      </c>
      <c r="B1089">
        <v>-89.691000000000003</v>
      </c>
      <c r="C1089">
        <v>1221</v>
      </c>
      <c r="D1089">
        <v>330000</v>
      </c>
      <c r="E1089">
        <v>199</v>
      </c>
      <c r="F1089" s="3">
        <v>201.11948404123561</v>
      </c>
    </row>
    <row r="1090" spans="1:6">
      <c r="A1090">
        <v>22</v>
      </c>
      <c r="B1090">
        <v>-89.576999999999998</v>
      </c>
      <c r="C1090">
        <v>1221</v>
      </c>
      <c r="D1090">
        <v>330000</v>
      </c>
      <c r="E1090">
        <v>174</v>
      </c>
      <c r="F1090" s="3">
        <v>164.79990522960853</v>
      </c>
    </row>
    <row r="1091" spans="1:6">
      <c r="A1091">
        <v>23</v>
      </c>
      <c r="B1091">
        <v>-89.457999999999998</v>
      </c>
      <c r="C1091">
        <v>1221</v>
      </c>
      <c r="D1091">
        <v>330000</v>
      </c>
      <c r="E1091">
        <v>191</v>
      </c>
      <c r="F1091" s="3">
        <v>142.99317718084424</v>
      </c>
    </row>
    <row r="1092" spans="1:6">
      <c r="A1092">
        <v>24</v>
      </c>
      <c r="B1092">
        <v>-89.341999999999999</v>
      </c>
      <c r="C1092">
        <v>1221</v>
      </c>
      <c r="D1092">
        <v>330000</v>
      </c>
      <c r="E1092">
        <v>153</v>
      </c>
      <c r="F1092" s="3">
        <v>132.55057852089374</v>
      </c>
    </row>
    <row r="1093" spans="1:6">
      <c r="A1093">
        <v>25</v>
      </c>
      <c r="B1093">
        <v>-89.234999999999999</v>
      </c>
      <c r="C1093">
        <v>1221</v>
      </c>
      <c r="D1093">
        <v>330000</v>
      </c>
      <c r="E1093">
        <v>119</v>
      </c>
      <c r="F1093" s="3">
        <v>128.27915306664246</v>
      </c>
    </row>
    <row r="1094" spans="1:6">
      <c r="A1094">
        <v>26</v>
      </c>
      <c r="B1094">
        <v>-89.13</v>
      </c>
      <c r="C1094">
        <v>1221</v>
      </c>
      <c r="D1094">
        <v>330000</v>
      </c>
      <c r="E1094">
        <v>162</v>
      </c>
      <c r="F1094" s="3">
        <v>126.55793010131912</v>
      </c>
    </row>
    <row r="1095" spans="1:6">
      <c r="A1095">
        <v>27</v>
      </c>
      <c r="B1095">
        <v>-89.016000000000005</v>
      </c>
      <c r="C1095">
        <v>1221</v>
      </c>
      <c r="D1095">
        <v>330000</v>
      </c>
      <c r="E1095">
        <v>155</v>
      </c>
      <c r="F1095" s="3">
        <v>125.89075068343396</v>
      </c>
    </row>
    <row r="1096" spans="1:6">
      <c r="A1096">
        <v>28</v>
      </c>
      <c r="B1096">
        <v>-88.896000000000001</v>
      </c>
      <c r="C1096">
        <v>1221</v>
      </c>
      <c r="D1096">
        <v>330000</v>
      </c>
      <c r="E1096">
        <v>124</v>
      </c>
      <c r="F1096" s="3">
        <v>125.68572348437451</v>
      </c>
    </row>
    <row r="1097" spans="1:6">
      <c r="A1097">
        <v>29</v>
      </c>
      <c r="B1097">
        <v>-88.790999999999997</v>
      </c>
      <c r="C1097">
        <v>1221</v>
      </c>
      <c r="D1097">
        <v>330000</v>
      </c>
      <c r="E1097">
        <v>130</v>
      </c>
      <c r="F1097" s="3">
        <v>125.63848499881939</v>
      </c>
    </row>
    <row r="1098" spans="1:6">
      <c r="A1098">
        <v>30</v>
      </c>
      <c r="B1098">
        <v>-88.671999999999997</v>
      </c>
      <c r="C1098">
        <v>1221</v>
      </c>
      <c r="D1098">
        <v>330000</v>
      </c>
      <c r="E1098">
        <v>122</v>
      </c>
      <c r="F1098" s="3">
        <v>125.62545701785552</v>
      </c>
    </row>
    <row r="1099" spans="1:6">
      <c r="A1099">
        <v>31</v>
      </c>
      <c r="B1099">
        <v>-88.56</v>
      </c>
      <c r="C1099">
        <v>1221</v>
      </c>
      <c r="D1099">
        <v>330000</v>
      </c>
      <c r="E1099">
        <v>121</v>
      </c>
      <c r="F1099" s="3">
        <v>125.6230188742653</v>
      </c>
    </row>
    <row r="1100" spans="1:6">
      <c r="A1100">
        <v>32</v>
      </c>
      <c r="B1100">
        <v>-88.451999999999998</v>
      </c>
      <c r="C1100">
        <v>1221</v>
      </c>
      <c r="D1100">
        <v>330000</v>
      </c>
      <c r="E1100">
        <v>108</v>
      </c>
      <c r="F1100" s="3">
        <v>125.62256945194831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152</v>
      </c>
    </row>
    <row r="1106" spans="1:10">
      <c r="A1106" t="s">
        <v>145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153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56</v>
      </c>
      <c r="B1118" t="s">
        <v>35</v>
      </c>
      <c r="C1118" t="s">
        <v>38</v>
      </c>
      <c r="D1118" t="s">
        <v>55</v>
      </c>
      <c r="E1118" t="s">
        <v>54</v>
      </c>
      <c r="F1118" t="s">
        <v>75</v>
      </c>
    </row>
    <row r="1119" spans="1:10">
      <c r="A1119">
        <v>1</v>
      </c>
      <c r="B1119">
        <v>-91.947999999999993</v>
      </c>
      <c r="C1119">
        <v>1097</v>
      </c>
      <c r="D1119">
        <v>300000</v>
      </c>
      <c r="E1119">
        <v>83</v>
      </c>
      <c r="F1119" s="3">
        <v>122.43392565140377</v>
      </c>
      <c r="J1119" t="s">
        <v>159</v>
      </c>
    </row>
    <row r="1120" spans="1:10">
      <c r="A1120">
        <v>2</v>
      </c>
      <c r="B1120">
        <v>-91.838999999999999</v>
      </c>
      <c r="C1120">
        <v>1097</v>
      </c>
      <c r="D1120">
        <v>300000</v>
      </c>
      <c r="E1120">
        <v>110</v>
      </c>
      <c r="F1120" s="3">
        <v>122.43600201208878</v>
      </c>
    </row>
    <row r="1121" spans="1:6">
      <c r="A1121">
        <v>3</v>
      </c>
      <c r="B1121">
        <v>-91.724000000000004</v>
      </c>
      <c r="C1121">
        <v>1097</v>
      </c>
      <c r="D1121">
        <v>300000</v>
      </c>
      <c r="E1121">
        <v>113</v>
      </c>
      <c r="F1121" s="3">
        <v>122.44657280344306</v>
      </c>
    </row>
    <row r="1122" spans="1:6">
      <c r="A1122">
        <v>4</v>
      </c>
      <c r="B1122">
        <v>-91.611999999999995</v>
      </c>
      <c r="C1122">
        <v>1097</v>
      </c>
      <c r="D1122">
        <v>300000</v>
      </c>
      <c r="E1122">
        <v>109</v>
      </c>
      <c r="F1122" s="3">
        <v>122.49079131169346</v>
      </c>
    </row>
    <row r="1123" spans="1:6">
      <c r="A1123">
        <v>5</v>
      </c>
      <c r="B1123">
        <v>-91.5</v>
      </c>
      <c r="C1123">
        <v>1097</v>
      </c>
      <c r="D1123">
        <v>300000</v>
      </c>
      <c r="E1123">
        <v>102</v>
      </c>
      <c r="F1123" s="3">
        <v>122.65649440709608</v>
      </c>
    </row>
    <row r="1124" spans="1:6">
      <c r="A1124">
        <v>6</v>
      </c>
      <c r="B1124">
        <v>-91.394000000000005</v>
      </c>
      <c r="C1124">
        <v>1097</v>
      </c>
      <c r="D1124">
        <v>300000</v>
      </c>
      <c r="E1124">
        <v>124</v>
      </c>
      <c r="F1124" s="3">
        <v>123.15845082009793</v>
      </c>
    </row>
    <row r="1125" spans="1:6">
      <c r="A1125">
        <v>7</v>
      </c>
      <c r="B1125">
        <v>-91.281000000000006</v>
      </c>
      <c r="C1125">
        <v>1097</v>
      </c>
      <c r="D1125">
        <v>300000</v>
      </c>
      <c r="E1125">
        <v>122</v>
      </c>
      <c r="F1125" s="3">
        <v>124.70575254329384</v>
      </c>
    </row>
    <row r="1126" spans="1:6">
      <c r="A1126">
        <v>8</v>
      </c>
      <c r="B1126">
        <v>-91.165000000000006</v>
      </c>
      <c r="C1126">
        <v>1097</v>
      </c>
      <c r="D1126">
        <v>300000</v>
      </c>
      <c r="E1126">
        <v>134</v>
      </c>
      <c r="F1126" s="3">
        <v>128.92731240877421</v>
      </c>
    </row>
    <row r="1127" spans="1:6">
      <c r="A1127">
        <v>9</v>
      </c>
      <c r="B1127">
        <v>-91.049000000000007</v>
      </c>
      <c r="C1127">
        <v>1097</v>
      </c>
      <c r="D1127">
        <v>300000</v>
      </c>
      <c r="E1127">
        <v>142</v>
      </c>
      <c r="F1127" s="3">
        <v>138.82357776205816</v>
      </c>
    </row>
    <row r="1128" spans="1:6">
      <c r="A1128">
        <v>10</v>
      </c>
      <c r="B1128">
        <v>-90.933999999999997</v>
      </c>
      <c r="C1128">
        <v>1097</v>
      </c>
      <c r="D1128">
        <v>300000</v>
      </c>
      <c r="E1128">
        <v>161</v>
      </c>
      <c r="F1128" s="3">
        <v>158.73574431276842</v>
      </c>
    </row>
    <row r="1129" spans="1:6">
      <c r="A1129">
        <v>11</v>
      </c>
      <c r="B1129">
        <v>-90.823999999999998</v>
      </c>
      <c r="C1129">
        <v>1097</v>
      </c>
      <c r="D1129">
        <v>300000</v>
      </c>
      <c r="E1129">
        <v>205</v>
      </c>
      <c r="F1129" s="3">
        <v>191.71990414023315</v>
      </c>
    </row>
    <row r="1130" spans="1:6">
      <c r="A1130">
        <v>12</v>
      </c>
      <c r="B1130">
        <v>-90.709000000000003</v>
      </c>
      <c r="C1130">
        <v>1097</v>
      </c>
      <c r="D1130">
        <v>300000</v>
      </c>
      <c r="E1130">
        <v>223</v>
      </c>
      <c r="F1130" s="3">
        <v>243.28289588015494</v>
      </c>
    </row>
    <row r="1131" spans="1:6">
      <c r="A1131">
        <v>13</v>
      </c>
      <c r="B1131">
        <v>-90.594999999999999</v>
      </c>
      <c r="C1131">
        <v>1097</v>
      </c>
      <c r="D1131">
        <v>300000</v>
      </c>
      <c r="E1131">
        <v>285</v>
      </c>
      <c r="F1131" s="3">
        <v>308.38481027887667</v>
      </c>
    </row>
    <row r="1132" spans="1:6">
      <c r="A1132">
        <v>14</v>
      </c>
      <c r="B1132">
        <v>-90.486999999999995</v>
      </c>
      <c r="C1132">
        <v>1097</v>
      </c>
      <c r="D1132">
        <v>300000</v>
      </c>
      <c r="E1132">
        <v>377</v>
      </c>
      <c r="F1132" s="3">
        <v>372.83299257097809</v>
      </c>
    </row>
    <row r="1133" spans="1:6">
      <c r="A1133">
        <v>15</v>
      </c>
      <c r="B1133">
        <v>-90.372</v>
      </c>
      <c r="C1133">
        <v>1097</v>
      </c>
      <c r="D1133">
        <v>300000</v>
      </c>
      <c r="E1133">
        <v>447</v>
      </c>
      <c r="F1133" s="3">
        <v>427.80423383372164</v>
      </c>
    </row>
    <row r="1134" spans="1:6">
      <c r="A1134">
        <v>16</v>
      </c>
      <c r="B1134">
        <v>-90.256</v>
      </c>
      <c r="C1134">
        <v>1097</v>
      </c>
      <c r="D1134">
        <v>300000</v>
      </c>
      <c r="E1134">
        <v>499</v>
      </c>
      <c r="F1134" s="3">
        <v>452.07865655790761</v>
      </c>
    </row>
    <row r="1135" spans="1:6">
      <c r="A1135">
        <v>17</v>
      </c>
      <c r="B1135">
        <v>-90.14</v>
      </c>
      <c r="C1135">
        <v>1097</v>
      </c>
      <c r="D1135">
        <v>300000</v>
      </c>
      <c r="E1135">
        <v>431</v>
      </c>
      <c r="F1135" s="3">
        <v>436.70805564654654</v>
      </c>
    </row>
    <row r="1136" spans="1:6">
      <c r="A1136">
        <v>18</v>
      </c>
      <c r="B1136">
        <v>-90.025000000000006</v>
      </c>
      <c r="C1136">
        <v>1097</v>
      </c>
      <c r="D1136">
        <v>300000</v>
      </c>
      <c r="E1136">
        <v>396</v>
      </c>
      <c r="F1136" s="3">
        <v>387.58217438651457</v>
      </c>
    </row>
    <row r="1137" spans="1:6">
      <c r="A1137">
        <v>19</v>
      </c>
      <c r="B1137">
        <v>-89.918999999999997</v>
      </c>
      <c r="C1137">
        <v>1097</v>
      </c>
      <c r="D1137">
        <v>300000</v>
      </c>
      <c r="E1137">
        <v>284</v>
      </c>
      <c r="F1137" s="3">
        <v>325.89363304198531</v>
      </c>
    </row>
    <row r="1138" spans="1:6">
      <c r="A1138">
        <v>20</v>
      </c>
      <c r="B1138">
        <v>-89.805999999999997</v>
      </c>
      <c r="C1138">
        <v>1097</v>
      </c>
      <c r="D1138">
        <v>300000</v>
      </c>
      <c r="E1138">
        <v>241</v>
      </c>
      <c r="F1138" s="3">
        <v>259.28768216380627</v>
      </c>
    </row>
    <row r="1139" spans="1:6">
      <c r="A1139">
        <v>21</v>
      </c>
      <c r="B1139">
        <v>-89.691000000000003</v>
      </c>
      <c r="C1139">
        <v>1097</v>
      </c>
      <c r="D1139">
        <v>300000</v>
      </c>
      <c r="E1139">
        <v>211</v>
      </c>
      <c r="F1139" s="3">
        <v>203.42123440627302</v>
      </c>
    </row>
    <row r="1140" spans="1:6">
      <c r="A1140">
        <v>22</v>
      </c>
      <c r="B1140">
        <v>-89.576999999999998</v>
      </c>
      <c r="C1140">
        <v>1097</v>
      </c>
      <c r="D1140">
        <v>300000</v>
      </c>
      <c r="E1140">
        <v>179</v>
      </c>
      <c r="F1140" s="3">
        <v>165.11313475230185</v>
      </c>
    </row>
    <row r="1141" spans="1:6">
      <c r="A1141">
        <v>23</v>
      </c>
      <c r="B1141">
        <v>-89.457999999999998</v>
      </c>
      <c r="C1141">
        <v>1097</v>
      </c>
      <c r="D1141">
        <v>300000</v>
      </c>
      <c r="E1141">
        <v>196</v>
      </c>
      <c r="F1141" s="3">
        <v>141.67457017887784</v>
      </c>
    </row>
    <row r="1142" spans="1:6">
      <c r="A1142">
        <v>24</v>
      </c>
      <c r="B1142">
        <v>-89.341999999999999</v>
      </c>
      <c r="C1142">
        <v>1097</v>
      </c>
      <c r="D1142">
        <v>300000</v>
      </c>
      <c r="E1142">
        <v>144</v>
      </c>
      <c r="F1142" s="3">
        <v>130.23727028421368</v>
      </c>
    </row>
    <row r="1143" spans="1:6">
      <c r="A1143">
        <v>25</v>
      </c>
      <c r="B1143">
        <v>-89.234999999999999</v>
      </c>
      <c r="C1143">
        <v>1097</v>
      </c>
      <c r="D1143">
        <v>300000</v>
      </c>
      <c r="E1143">
        <v>135</v>
      </c>
      <c r="F1143" s="3">
        <v>125.47399663501854</v>
      </c>
    </row>
    <row r="1144" spans="1:6">
      <c r="A1144">
        <v>26</v>
      </c>
      <c r="B1144">
        <v>-89.13</v>
      </c>
      <c r="C1144">
        <v>1097</v>
      </c>
      <c r="D1144">
        <v>300000</v>
      </c>
      <c r="E1144">
        <v>144</v>
      </c>
      <c r="F1144" s="3">
        <v>123.52141746895899</v>
      </c>
    </row>
    <row r="1145" spans="1:6">
      <c r="A1145">
        <v>27</v>
      </c>
      <c r="B1145">
        <v>-89.016000000000005</v>
      </c>
      <c r="C1145">
        <v>1097</v>
      </c>
      <c r="D1145">
        <v>300000</v>
      </c>
      <c r="E1145">
        <v>147</v>
      </c>
      <c r="F1145" s="3">
        <v>122.75110822120209</v>
      </c>
    </row>
    <row r="1146" spans="1:6">
      <c r="A1146">
        <v>28</v>
      </c>
      <c r="B1146">
        <v>-88.896000000000001</v>
      </c>
      <c r="C1146">
        <v>1097</v>
      </c>
      <c r="D1146">
        <v>300000</v>
      </c>
      <c r="E1146">
        <v>149</v>
      </c>
      <c r="F1146" s="3">
        <v>122.50980366224893</v>
      </c>
    </row>
    <row r="1147" spans="1:6">
      <c r="A1147">
        <v>29</v>
      </c>
      <c r="B1147">
        <v>-88.790999999999997</v>
      </c>
      <c r="C1147">
        <v>1097</v>
      </c>
      <c r="D1147">
        <v>300000</v>
      </c>
      <c r="E1147">
        <v>123</v>
      </c>
      <c r="F1147" s="3">
        <v>122.45311012836724</v>
      </c>
    </row>
    <row r="1148" spans="1:6">
      <c r="A1148">
        <v>30</v>
      </c>
      <c r="B1148">
        <v>-88.671999999999997</v>
      </c>
      <c r="C1148">
        <v>1097</v>
      </c>
      <c r="D1148">
        <v>300000</v>
      </c>
      <c r="E1148">
        <v>130</v>
      </c>
      <c r="F1148" s="3">
        <v>122.43717825691381</v>
      </c>
    </row>
    <row r="1149" spans="1:6">
      <c r="A1149">
        <v>31</v>
      </c>
      <c r="B1149">
        <v>-88.56</v>
      </c>
      <c r="C1149">
        <v>1097</v>
      </c>
      <c r="D1149">
        <v>300000</v>
      </c>
      <c r="E1149">
        <v>139</v>
      </c>
      <c r="F1149" s="3">
        <v>122.43413451862578</v>
      </c>
    </row>
    <row r="1150" spans="1:6">
      <c r="A1150">
        <v>32</v>
      </c>
      <c r="B1150">
        <v>-88.451999999999998</v>
      </c>
      <c r="C1150">
        <v>1097</v>
      </c>
      <c r="D1150">
        <v>300000</v>
      </c>
      <c r="E1150">
        <v>110</v>
      </c>
      <c r="F1150" s="3">
        <v>122.43356214745549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160</v>
      </c>
    </row>
    <row r="1156" spans="1:6">
      <c r="A1156" t="s">
        <v>145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56</v>
      </c>
      <c r="B1168" t="s">
        <v>35</v>
      </c>
      <c r="C1168" t="s">
        <v>38</v>
      </c>
      <c r="D1168" t="s">
        <v>55</v>
      </c>
      <c r="E1168" t="s">
        <v>54</v>
      </c>
      <c r="F1168" t="s">
        <v>75</v>
      </c>
    </row>
    <row r="1169" spans="1:10">
      <c r="A1169">
        <v>1</v>
      </c>
      <c r="B1169">
        <v>-91.947999999999993</v>
      </c>
      <c r="C1169">
        <v>1072</v>
      </c>
      <c r="D1169">
        <v>300000</v>
      </c>
      <c r="E1169">
        <v>92</v>
      </c>
      <c r="F1169" s="3">
        <v>118.58292738877185</v>
      </c>
      <c r="J1169" t="s">
        <v>207</v>
      </c>
    </row>
    <row r="1170" spans="1:10">
      <c r="A1170">
        <v>2</v>
      </c>
      <c r="B1170">
        <v>-91.838999999999999</v>
      </c>
      <c r="C1170">
        <v>1072</v>
      </c>
      <c r="D1170">
        <v>300000</v>
      </c>
      <c r="E1170">
        <v>102</v>
      </c>
      <c r="F1170" s="3">
        <v>118.58795493919715</v>
      </c>
    </row>
    <row r="1171" spans="1:10">
      <c r="A1171">
        <v>3</v>
      </c>
      <c r="B1171">
        <v>-91.724000000000004</v>
      </c>
      <c r="C1171">
        <v>1072</v>
      </c>
      <c r="D1171">
        <v>300000</v>
      </c>
      <c r="E1171">
        <v>109</v>
      </c>
      <c r="F1171" s="3">
        <v>118.61032168480824</v>
      </c>
    </row>
    <row r="1172" spans="1:10">
      <c r="A1172">
        <v>4</v>
      </c>
      <c r="B1172">
        <v>-91.611999999999995</v>
      </c>
      <c r="C1172">
        <v>1072</v>
      </c>
      <c r="D1172">
        <v>300000</v>
      </c>
      <c r="E1172">
        <v>120</v>
      </c>
      <c r="F1172" s="3">
        <v>118.69295142080199</v>
      </c>
    </row>
    <row r="1173" spans="1:10">
      <c r="A1173">
        <v>5</v>
      </c>
      <c r="B1173">
        <v>-91.5</v>
      </c>
      <c r="C1173">
        <v>1072</v>
      </c>
      <c r="D1173">
        <v>300000</v>
      </c>
      <c r="E1173">
        <v>111</v>
      </c>
      <c r="F1173" s="3">
        <v>118.96936029627162</v>
      </c>
    </row>
    <row r="1174" spans="1:10">
      <c r="A1174">
        <v>6</v>
      </c>
      <c r="B1174">
        <v>-91.394000000000005</v>
      </c>
      <c r="C1174">
        <v>1072</v>
      </c>
      <c r="D1174">
        <v>300000</v>
      </c>
      <c r="E1174">
        <v>108</v>
      </c>
      <c r="F1174" s="3">
        <v>119.72680970017481</v>
      </c>
    </row>
    <row r="1175" spans="1:10">
      <c r="A1175">
        <v>7</v>
      </c>
      <c r="B1175">
        <v>-91.281000000000006</v>
      </c>
      <c r="C1175">
        <v>1072</v>
      </c>
      <c r="D1175">
        <v>300000</v>
      </c>
      <c r="E1175">
        <v>133</v>
      </c>
      <c r="F1175" s="3">
        <v>121.8537945902651</v>
      </c>
    </row>
    <row r="1176" spans="1:10">
      <c r="A1176">
        <v>8</v>
      </c>
      <c r="B1176">
        <v>-91.165000000000006</v>
      </c>
      <c r="C1176">
        <v>1072</v>
      </c>
      <c r="D1176">
        <v>300000</v>
      </c>
      <c r="E1176">
        <v>124</v>
      </c>
      <c r="F1176" s="3">
        <v>127.17501743509496</v>
      </c>
    </row>
    <row r="1177" spans="1:10">
      <c r="A1177">
        <v>9</v>
      </c>
      <c r="B1177">
        <v>-91.049000000000007</v>
      </c>
      <c r="C1177">
        <v>1072</v>
      </c>
      <c r="D1177">
        <v>300000</v>
      </c>
      <c r="E1177">
        <v>134</v>
      </c>
      <c r="F1177" s="3">
        <v>138.72489909727568</v>
      </c>
    </row>
    <row r="1178" spans="1:10">
      <c r="A1178">
        <v>10</v>
      </c>
      <c r="B1178">
        <v>-90.933999999999997</v>
      </c>
      <c r="C1178">
        <v>1072</v>
      </c>
      <c r="D1178">
        <v>300000</v>
      </c>
      <c r="E1178">
        <v>178</v>
      </c>
      <c r="F1178" s="3">
        <v>160.4785909081362</v>
      </c>
    </row>
    <row r="1179" spans="1:10">
      <c r="A1179">
        <v>11</v>
      </c>
      <c r="B1179">
        <v>-90.823999999999998</v>
      </c>
      <c r="C1179">
        <v>1072</v>
      </c>
      <c r="D1179">
        <v>300000</v>
      </c>
      <c r="E1179">
        <v>175</v>
      </c>
      <c r="F1179" s="3">
        <v>194.61654603528282</v>
      </c>
    </row>
    <row r="1180" spans="1:10">
      <c r="A1180">
        <v>12</v>
      </c>
      <c r="B1180">
        <v>-90.709000000000003</v>
      </c>
      <c r="C1180">
        <v>1072</v>
      </c>
      <c r="D1180">
        <v>300000</v>
      </c>
      <c r="E1180">
        <v>232</v>
      </c>
      <c r="F1180" s="3">
        <v>245.6835276539957</v>
      </c>
    </row>
    <row r="1181" spans="1:10">
      <c r="A1181">
        <v>13</v>
      </c>
      <c r="B1181">
        <v>-90.594999999999999</v>
      </c>
      <c r="C1181">
        <v>1072</v>
      </c>
      <c r="D1181">
        <v>300000</v>
      </c>
      <c r="E1181">
        <v>311</v>
      </c>
      <c r="F1181" s="3">
        <v>308.02112450528989</v>
      </c>
    </row>
    <row r="1182" spans="1:10">
      <c r="A1182">
        <v>14</v>
      </c>
      <c r="B1182">
        <v>-90.486999999999995</v>
      </c>
      <c r="C1182">
        <v>1072</v>
      </c>
      <c r="D1182">
        <v>300000</v>
      </c>
      <c r="E1182">
        <v>381</v>
      </c>
      <c r="F1182" s="3">
        <v>368.43975398779827</v>
      </c>
    </row>
    <row r="1183" spans="1:10">
      <c r="A1183">
        <v>15</v>
      </c>
      <c r="B1183">
        <v>-90.372</v>
      </c>
      <c r="C1183">
        <v>1072</v>
      </c>
      <c r="D1183">
        <v>300000</v>
      </c>
      <c r="E1183">
        <v>455</v>
      </c>
      <c r="F1183" s="3">
        <v>419.65622276534737</v>
      </c>
    </row>
    <row r="1184" spans="1:10">
      <c r="A1184">
        <v>16</v>
      </c>
      <c r="B1184">
        <v>-90.256</v>
      </c>
      <c r="C1184">
        <v>1072</v>
      </c>
      <c r="D1184">
        <v>300000</v>
      </c>
      <c r="E1184">
        <v>421</v>
      </c>
      <c r="F1184" s="3">
        <v>443.08064351894438</v>
      </c>
    </row>
    <row r="1185" spans="1:6">
      <c r="A1185">
        <v>17</v>
      </c>
      <c r="B1185">
        <v>-90.14</v>
      </c>
      <c r="C1185">
        <v>1072</v>
      </c>
      <c r="D1185">
        <v>300000</v>
      </c>
      <c r="E1185">
        <v>448</v>
      </c>
      <c r="F1185" s="3">
        <v>430.7539326718898</v>
      </c>
    </row>
    <row r="1186" spans="1:6">
      <c r="A1186">
        <v>18</v>
      </c>
      <c r="B1186">
        <v>-90.025000000000006</v>
      </c>
      <c r="C1186">
        <v>1072</v>
      </c>
      <c r="D1186">
        <v>300000</v>
      </c>
      <c r="E1186">
        <v>375</v>
      </c>
      <c r="F1186" s="3">
        <v>387.11513337105333</v>
      </c>
    </row>
    <row r="1187" spans="1:6">
      <c r="A1187">
        <v>19</v>
      </c>
      <c r="B1187">
        <v>-89.918999999999997</v>
      </c>
      <c r="C1187">
        <v>1072</v>
      </c>
      <c r="D1187">
        <v>300000</v>
      </c>
      <c r="E1187">
        <v>328</v>
      </c>
      <c r="F1187" s="3">
        <v>330.29865026570747</v>
      </c>
    </row>
    <row r="1188" spans="1:6">
      <c r="A1188">
        <v>20</v>
      </c>
      <c r="B1188">
        <v>-89.805999999999997</v>
      </c>
      <c r="C1188">
        <v>1072</v>
      </c>
      <c r="D1188">
        <v>300000</v>
      </c>
      <c r="E1188">
        <v>242</v>
      </c>
      <c r="F1188" s="3">
        <v>266.59726219606483</v>
      </c>
    </row>
    <row r="1189" spans="1:6">
      <c r="A1189">
        <v>21</v>
      </c>
      <c r="B1189">
        <v>-89.691000000000003</v>
      </c>
      <c r="C1189">
        <v>1072</v>
      </c>
      <c r="D1189">
        <v>300000</v>
      </c>
      <c r="E1189">
        <v>219</v>
      </c>
      <c r="F1189" s="3">
        <v>210.63059522383131</v>
      </c>
    </row>
    <row r="1190" spans="1:6">
      <c r="A1190">
        <v>22</v>
      </c>
      <c r="B1190">
        <v>-89.576999999999998</v>
      </c>
      <c r="C1190">
        <v>1072</v>
      </c>
      <c r="D1190">
        <v>300000</v>
      </c>
      <c r="E1190">
        <v>171</v>
      </c>
      <c r="F1190" s="3">
        <v>170.06225803972239</v>
      </c>
    </row>
    <row r="1191" spans="1:6">
      <c r="A1191">
        <v>23</v>
      </c>
      <c r="B1191">
        <v>-89.457999999999998</v>
      </c>
      <c r="C1191">
        <v>1072</v>
      </c>
      <c r="D1191">
        <v>300000</v>
      </c>
      <c r="E1191">
        <v>171</v>
      </c>
      <c r="F1191" s="3">
        <v>143.5474670790868</v>
      </c>
    </row>
    <row r="1192" spans="1:6">
      <c r="A1192">
        <v>24</v>
      </c>
      <c r="B1192">
        <v>-89.341999999999999</v>
      </c>
      <c r="C1192">
        <v>1072</v>
      </c>
      <c r="D1192">
        <v>300000</v>
      </c>
      <c r="E1192">
        <v>133</v>
      </c>
      <c r="F1192" s="3">
        <v>129.57103076254478</v>
      </c>
    </row>
    <row r="1193" spans="1:6">
      <c r="A1193">
        <v>25</v>
      </c>
      <c r="B1193">
        <v>-89.234999999999999</v>
      </c>
      <c r="C1193">
        <v>1072</v>
      </c>
      <c r="D1193">
        <v>300000</v>
      </c>
      <c r="E1193">
        <v>165</v>
      </c>
      <c r="F1193" s="3">
        <v>123.24269884635913</v>
      </c>
    </row>
    <row r="1194" spans="1:6">
      <c r="A1194">
        <v>26</v>
      </c>
      <c r="B1194">
        <v>-89.13</v>
      </c>
      <c r="C1194">
        <v>1072</v>
      </c>
      <c r="D1194">
        <v>300000</v>
      </c>
      <c r="E1194">
        <v>128</v>
      </c>
      <c r="F1194" s="3">
        <v>120.41025171896148</v>
      </c>
    </row>
    <row r="1195" spans="1:6">
      <c r="A1195">
        <v>27</v>
      </c>
      <c r="B1195">
        <v>-89.016000000000005</v>
      </c>
      <c r="C1195">
        <v>1072</v>
      </c>
      <c r="D1195">
        <v>300000</v>
      </c>
      <c r="E1195">
        <v>130</v>
      </c>
      <c r="F1195" s="3">
        <v>119.17744023043413</v>
      </c>
    </row>
    <row r="1196" spans="1:6">
      <c r="A1196">
        <v>28</v>
      </c>
      <c r="B1196">
        <v>-88.896000000000001</v>
      </c>
      <c r="C1196">
        <v>1072</v>
      </c>
      <c r="D1196">
        <v>300000</v>
      </c>
      <c r="E1196">
        <v>130</v>
      </c>
      <c r="F1196" s="3">
        <v>118.74411524326621</v>
      </c>
    </row>
    <row r="1197" spans="1:6">
      <c r="A1197">
        <v>29</v>
      </c>
      <c r="B1197">
        <v>-88.790999999999997</v>
      </c>
      <c r="C1197">
        <v>1072</v>
      </c>
      <c r="D1197">
        <v>300000</v>
      </c>
      <c r="E1197">
        <v>110</v>
      </c>
      <c r="F1197" s="3">
        <v>118.62875317604018</v>
      </c>
    </row>
    <row r="1198" spans="1:6">
      <c r="A1198">
        <v>30</v>
      </c>
      <c r="B1198">
        <v>-88.671999999999997</v>
      </c>
      <c r="C1198">
        <v>1072</v>
      </c>
      <c r="D1198">
        <v>300000</v>
      </c>
      <c r="E1198">
        <v>123</v>
      </c>
      <c r="F1198" s="3">
        <v>118.59192210543043</v>
      </c>
    </row>
    <row r="1199" spans="1:6">
      <c r="A1199">
        <v>31</v>
      </c>
      <c r="B1199">
        <v>-88.56</v>
      </c>
      <c r="C1199">
        <v>1072</v>
      </c>
      <c r="D1199">
        <v>300000</v>
      </c>
      <c r="E1199">
        <v>132</v>
      </c>
      <c r="F1199" s="3">
        <v>118.58377000552645</v>
      </c>
    </row>
    <row r="1200" spans="1:6">
      <c r="A1200">
        <v>32</v>
      </c>
      <c r="B1200">
        <v>-88.451999999999998</v>
      </c>
      <c r="C1200">
        <v>1072</v>
      </c>
      <c r="D1200">
        <v>300000</v>
      </c>
      <c r="E1200">
        <v>121</v>
      </c>
      <c r="F1200" s="3">
        <v>118.58199015163629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162</v>
      </c>
    </row>
    <row r="1206" spans="1:1">
      <c r="A1206" t="s">
        <v>16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163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56</v>
      </c>
      <c r="B1218" t="s">
        <v>35</v>
      </c>
      <c r="C1218" t="s">
        <v>38</v>
      </c>
      <c r="D1218" t="s">
        <v>55</v>
      </c>
      <c r="E1218" t="s">
        <v>54</v>
      </c>
      <c r="F1218" t="s">
        <v>75</v>
      </c>
    </row>
    <row r="1219" spans="1:10">
      <c r="A1219">
        <v>1</v>
      </c>
      <c r="B1219">
        <v>-91.947999999999993</v>
      </c>
      <c r="C1219">
        <v>1417</v>
      </c>
      <c r="D1219">
        <v>386000</v>
      </c>
      <c r="E1219">
        <v>117</v>
      </c>
      <c r="F1219" s="3">
        <v>153.52912649433947</v>
      </c>
      <c r="J1219" t="s">
        <v>208</v>
      </c>
    </row>
    <row r="1220" spans="1:10">
      <c r="A1220">
        <v>2</v>
      </c>
      <c r="B1220">
        <v>-91.838999999999999</v>
      </c>
      <c r="C1220">
        <v>1417</v>
      </c>
      <c r="D1220">
        <v>386000</v>
      </c>
      <c r="E1220">
        <v>147</v>
      </c>
      <c r="F1220" s="3">
        <v>153.64816924195736</v>
      </c>
    </row>
    <row r="1221" spans="1:10">
      <c r="A1221">
        <v>3</v>
      </c>
      <c r="B1221">
        <v>-91.724000000000004</v>
      </c>
      <c r="C1221">
        <v>1417</v>
      </c>
      <c r="D1221">
        <v>386000</v>
      </c>
      <c r="E1221">
        <v>150</v>
      </c>
      <c r="F1221" s="3">
        <v>153.96650660933423</v>
      </c>
    </row>
    <row r="1222" spans="1:10">
      <c r="A1222">
        <v>4</v>
      </c>
      <c r="B1222">
        <v>-91.611999999999995</v>
      </c>
      <c r="C1222">
        <v>1417</v>
      </c>
      <c r="D1222">
        <v>386000</v>
      </c>
      <c r="E1222">
        <v>134</v>
      </c>
      <c r="F1222" s="3">
        <v>154.70191915134944</v>
      </c>
    </row>
    <row r="1223" spans="1:10">
      <c r="A1223">
        <v>5</v>
      </c>
      <c r="B1223">
        <v>-91.5</v>
      </c>
      <c r="C1223">
        <v>1417</v>
      </c>
      <c r="D1223">
        <v>386000</v>
      </c>
      <c r="E1223">
        <v>166</v>
      </c>
      <c r="F1223" s="3">
        <v>156.30705946374806</v>
      </c>
    </row>
    <row r="1224" spans="1:10">
      <c r="A1224">
        <v>6</v>
      </c>
      <c r="B1224">
        <v>-91.394000000000005</v>
      </c>
      <c r="C1224">
        <v>1417</v>
      </c>
      <c r="D1224">
        <v>386000</v>
      </c>
      <c r="E1224">
        <v>192</v>
      </c>
      <c r="F1224" s="3">
        <v>159.32693911810773</v>
      </c>
    </row>
    <row r="1225" spans="1:10">
      <c r="A1225">
        <v>7</v>
      </c>
      <c r="B1225">
        <v>-91.281000000000006</v>
      </c>
      <c r="C1225">
        <v>1417</v>
      </c>
      <c r="D1225">
        <v>386000</v>
      </c>
      <c r="E1225">
        <v>152</v>
      </c>
      <c r="F1225" s="3">
        <v>165.32395777542601</v>
      </c>
    </row>
    <row r="1226" spans="1:10">
      <c r="A1226">
        <v>8</v>
      </c>
      <c r="B1226">
        <v>-91.165000000000006</v>
      </c>
      <c r="C1226">
        <v>1417</v>
      </c>
      <c r="D1226">
        <v>386000</v>
      </c>
      <c r="E1226">
        <v>206</v>
      </c>
      <c r="F1226" s="3">
        <v>176.21592304102455</v>
      </c>
    </row>
    <row r="1227" spans="1:10">
      <c r="A1227">
        <v>9</v>
      </c>
      <c r="B1227">
        <v>-91.049000000000007</v>
      </c>
      <c r="C1227">
        <v>1417</v>
      </c>
      <c r="D1227">
        <v>386000</v>
      </c>
      <c r="E1227">
        <v>184</v>
      </c>
      <c r="F1227" s="3">
        <v>194.05515807176442</v>
      </c>
    </row>
    <row r="1228" spans="1:10">
      <c r="A1228">
        <v>10</v>
      </c>
      <c r="B1228">
        <v>-90.933999999999997</v>
      </c>
      <c r="C1228">
        <v>1417</v>
      </c>
      <c r="D1228">
        <v>386000</v>
      </c>
      <c r="E1228">
        <v>230</v>
      </c>
      <c r="F1228" s="3">
        <v>220.54191470722913</v>
      </c>
    </row>
    <row r="1229" spans="1:10">
      <c r="A1229">
        <v>11</v>
      </c>
      <c r="B1229">
        <v>-90.823999999999998</v>
      </c>
      <c r="C1229">
        <v>1417</v>
      </c>
      <c r="D1229">
        <v>386000</v>
      </c>
      <c r="E1229">
        <v>250</v>
      </c>
      <c r="F1229" s="3">
        <v>254.91975957176891</v>
      </c>
    </row>
    <row r="1230" spans="1:10">
      <c r="A1230">
        <v>12</v>
      </c>
      <c r="B1230">
        <v>-90.709000000000003</v>
      </c>
      <c r="C1230">
        <v>1417</v>
      </c>
      <c r="D1230">
        <v>386000</v>
      </c>
      <c r="E1230">
        <v>286</v>
      </c>
      <c r="F1230" s="3">
        <v>299.2991840544272</v>
      </c>
    </row>
    <row r="1231" spans="1:10">
      <c r="A1231">
        <v>13</v>
      </c>
      <c r="B1231">
        <v>-90.594999999999999</v>
      </c>
      <c r="C1231">
        <v>1417</v>
      </c>
      <c r="D1231">
        <v>386000</v>
      </c>
      <c r="E1231">
        <v>326</v>
      </c>
      <c r="F1231" s="3">
        <v>348.23724364515988</v>
      </c>
    </row>
    <row r="1232" spans="1:10">
      <c r="A1232">
        <v>14</v>
      </c>
      <c r="B1232">
        <v>-90.486999999999995</v>
      </c>
      <c r="C1232">
        <v>1417</v>
      </c>
      <c r="D1232">
        <v>386000</v>
      </c>
      <c r="E1232">
        <v>413</v>
      </c>
      <c r="F1232" s="3">
        <v>393.63861689296783</v>
      </c>
    </row>
    <row r="1233" spans="1:6">
      <c r="A1233">
        <v>15</v>
      </c>
      <c r="B1233">
        <v>-90.372</v>
      </c>
      <c r="C1233">
        <v>1417</v>
      </c>
      <c r="D1233">
        <v>386000</v>
      </c>
      <c r="E1233">
        <v>439</v>
      </c>
      <c r="F1233" s="3">
        <v>433.62988978681807</v>
      </c>
    </row>
    <row r="1234" spans="1:6">
      <c r="A1234">
        <v>16</v>
      </c>
      <c r="B1234">
        <v>-90.256</v>
      </c>
      <c r="C1234">
        <v>1417</v>
      </c>
      <c r="D1234">
        <v>386000</v>
      </c>
      <c r="E1234">
        <v>455</v>
      </c>
      <c r="F1234" s="3">
        <v>457.92438913130917</v>
      </c>
    </row>
    <row r="1235" spans="1:6">
      <c r="A1235">
        <v>17</v>
      </c>
      <c r="B1235">
        <v>-90.14</v>
      </c>
      <c r="C1235">
        <v>1417</v>
      </c>
      <c r="D1235">
        <v>386000</v>
      </c>
      <c r="E1235">
        <v>492</v>
      </c>
      <c r="F1235" s="3">
        <v>461.18451928395086</v>
      </c>
    </row>
    <row r="1236" spans="1:6">
      <c r="A1236">
        <v>18</v>
      </c>
      <c r="B1236">
        <v>-90.025000000000006</v>
      </c>
      <c r="C1236">
        <v>1417</v>
      </c>
      <c r="D1236">
        <v>386000</v>
      </c>
      <c r="E1236">
        <v>447</v>
      </c>
      <c r="F1236" s="3">
        <v>442.97055177609968</v>
      </c>
    </row>
    <row r="1237" spans="1:6">
      <c r="A1237">
        <v>19</v>
      </c>
      <c r="B1237">
        <v>-89.918999999999997</v>
      </c>
      <c r="C1237">
        <v>1417</v>
      </c>
      <c r="D1237">
        <v>386000</v>
      </c>
      <c r="E1237">
        <v>414</v>
      </c>
      <c r="F1237" s="3">
        <v>410.39893374672641</v>
      </c>
    </row>
    <row r="1238" spans="1:6">
      <c r="A1238">
        <v>20</v>
      </c>
      <c r="B1238">
        <v>-89.805999999999997</v>
      </c>
      <c r="C1238">
        <v>1417</v>
      </c>
      <c r="D1238">
        <v>386000</v>
      </c>
      <c r="E1238">
        <v>328</v>
      </c>
      <c r="F1238" s="3">
        <v>365.10900545461254</v>
      </c>
    </row>
    <row r="1239" spans="1:6">
      <c r="A1239">
        <v>21</v>
      </c>
      <c r="B1239">
        <v>-89.691000000000003</v>
      </c>
      <c r="C1239">
        <v>1417</v>
      </c>
      <c r="D1239">
        <v>386000</v>
      </c>
      <c r="E1239">
        <v>332</v>
      </c>
      <c r="F1239" s="3">
        <v>315.35460258265022</v>
      </c>
    </row>
    <row r="1240" spans="1:6">
      <c r="A1240">
        <v>22</v>
      </c>
      <c r="B1240">
        <v>-89.576999999999998</v>
      </c>
      <c r="C1240">
        <v>1417</v>
      </c>
      <c r="D1240">
        <v>386000</v>
      </c>
      <c r="E1240">
        <v>257</v>
      </c>
      <c r="F1240" s="3">
        <v>269.15493644945991</v>
      </c>
    </row>
    <row r="1241" spans="1:6">
      <c r="A1241">
        <v>23</v>
      </c>
      <c r="B1241">
        <v>-89.457999999999998</v>
      </c>
      <c r="C1241">
        <v>1417</v>
      </c>
      <c r="D1241">
        <v>386000</v>
      </c>
      <c r="E1241">
        <v>216</v>
      </c>
      <c r="F1241" s="3">
        <v>229.06555726704576</v>
      </c>
    </row>
    <row r="1242" spans="1:6">
      <c r="A1242">
        <v>24</v>
      </c>
      <c r="B1242">
        <v>-89.341999999999999</v>
      </c>
      <c r="C1242">
        <v>1417</v>
      </c>
      <c r="D1242">
        <v>386000</v>
      </c>
      <c r="E1242">
        <v>223</v>
      </c>
      <c r="F1242" s="3">
        <v>199.86395911507597</v>
      </c>
    </row>
    <row r="1243" spans="1:6">
      <c r="A1243">
        <v>25</v>
      </c>
      <c r="B1243">
        <v>-89.234999999999999</v>
      </c>
      <c r="C1243">
        <v>1417</v>
      </c>
      <c r="D1243">
        <v>386000</v>
      </c>
      <c r="E1243">
        <v>183</v>
      </c>
      <c r="F1243" s="3">
        <v>181.19871944366037</v>
      </c>
    </row>
    <row r="1244" spans="1:6">
      <c r="A1244">
        <v>26</v>
      </c>
      <c r="B1244">
        <v>-89.13</v>
      </c>
      <c r="C1244">
        <v>1417</v>
      </c>
      <c r="D1244">
        <v>386000</v>
      </c>
      <c r="E1244">
        <v>188</v>
      </c>
      <c r="F1244" s="3">
        <v>169.22708066016341</v>
      </c>
    </row>
    <row r="1245" spans="1:6">
      <c r="A1245">
        <v>27</v>
      </c>
      <c r="B1245">
        <v>-89.016000000000005</v>
      </c>
      <c r="C1245">
        <v>1417</v>
      </c>
      <c r="D1245">
        <v>386000</v>
      </c>
      <c r="E1245">
        <v>174</v>
      </c>
      <c r="F1245" s="3">
        <v>161.44328599887902</v>
      </c>
    </row>
    <row r="1246" spans="1:6">
      <c r="A1246">
        <v>28</v>
      </c>
      <c r="B1246">
        <v>-88.896000000000001</v>
      </c>
      <c r="C1246">
        <v>1417</v>
      </c>
      <c r="D1246">
        <v>386000</v>
      </c>
      <c r="E1246">
        <v>163</v>
      </c>
      <c r="F1246" s="3">
        <v>157.07591092743289</v>
      </c>
    </row>
    <row r="1247" spans="1:6">
      <c r="A1247">
        <v>29</v>
      </c>
      <c r="B1247">
        <v>-88.790999999999997</v>
      </c>
      <c r="C1247">
        <v>1417</v>
      </c>
      <c r="D1247">
        <v>386000</v>
      </c>
      <c r="E1247">
        <v>151</v>
      </c>
      <c r="F1247" s="3">
        <v>155.1568510612436</v>
      </c>
    </row>
    <row r="1248" spans="1:6">
      <c r="A1248">
        <v>30</v>
      </c>
      <c r="B1248">
        <v>-88.671999999999997</v>
      </c>
      <c r="C1248">
        <v>1417</v>
      </c>
      <c r="D1248">
        <v>386000</v>
      </c>
      <c r="E1248">
        <v>157</v>
      </c>
      <c r="F1248" s="3">
        <v>154.13017016962044</v>
      </c>
    </row>
    <row r="1249" spans="1:6">
      <c r="A1249">
        <v>31</v>
      </c>
      <c r="B1249">
        <v>-88.56</v>
      </c>
      <c r="C1249">
        <v>1417</v>
      </c>
      <c r="D1249">
        <v>386000</v>
      </c>
      <c r="E1249">
        <v>147</v>
      </c>
      <c r="F1249" s="3">
        <v>153.72091569336877</v>
      </c>
    </row>
    <row r="1250" spans="1:6">
      <c r="A1250">
        <v>32</v>
      </c>
      <c r="B1250">
        <v>-88.451999999999998</v>
      </c>
      <c r="C1250">
        <v>1417</v>
      </c>
      <c r="D1250">
        <v>386000</v>
      </c>
      <c r="E1250">
        <v>185</v>
      </c>
      <c r="F1250" s="3">
        <v>153.55874089184036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164</v>
      </c>
    </row>
    <row r="1256" spans="1:6">
      <c r="A1256" t="s">
        <v>19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165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56</v>
      </c>
      <c r="B1268" t="s">
        <v>35</v>
      </c>
      <c r="C1268" t="s">
        <v>38</v>
      </c>
      <c r="D1268" t="s">
        <v>55</v>
      </c>
      <c r="E1268" t="s">
        <v>54</v>
      </c>
      <c r="F1268" t="s">
        <v>75</v>
      </c>
    </row>
    <row r="1269" spans="1:10">
      <c r="A1269">
        <v>1</v>
      </c>
      <c r="B1269">
        <v>-91.947999999999993</v>
      </c>
      <c r="C1269">
        <v>1767</v>
      </c>
      <c r="D1269">
        <v>463000</v>
      </c>
      <c r="E1269">
        <v>161</v>
      </c>
      <c r="F1269" s="3">
        <v>165.31427048131553</v>
      </c>
      <c r="J1269" t="s">
        <v>209</v>
      </c>
    </row>
    <row r="1270" spans="1:10">
      <c r="A1270">
        <v>2</v>
      </c>
      <c r="B1270">
        <v>-91.838999999999999</v>
      </c>
      <c r="C1270">
        <v>1767</v>
      </c>
      <c r="D1270">
        <v>463000</v>
      </c>
      <c r="E1270">
        <v>134</v>
      </c>
      <c r="F1270" s="3">
        <v>165.52076133539549</v>
      </c>
    </row>
    <row r="1271" spans="1:10">
      <c r="A1271">
        <v>3</v>
      </c>
      <c r="B1271">
        <v>-91.724000000000004</v>
      </c>
      <c r="C1271">
        <v>1767</v>
      </c>
      <c r="D1271">
        <v>463000</v>
      </c>
      <c r="E1271">
        <v>164</v>
      </c>
      <c r="F1271" s="3">
        <v>165.98623146286354</v>
      </c>
    </row>
    <row r="1272" spans="1:10">
      <c r="A1272">
        <v>4</v>
      </c>
      <c r="B1272">
        <v>-91.611999999999995</v>
      </c>
      <c r="C1272">
        <v>1767</v>
      </c>
      <c r="D1272">
        <v>463000</v>
      </c>
      <c r="E1272">
        <v>175</v>
      </c>
      <c r="F1272" s="3">
        <v>166.90737096062364</v>
      </c>
    </row>
    <row r="1273" spans="1:10">
      <c r="A1273">
        <v>5</v>
      </c>
      <c r="B1273">
        <v>-91.5</v>
      </c>
      <c r="C1273">
        <v>1767</v>
      </c>
      <c r="D1273">
        <v>463000</v>
      </c>
      <c r="E1273">
        <v>144</v>
      </c>
      <c r="F1273" s="3">
        <v>168.66102005455562</v>
      </c>
    </row>
    <row r="1274" spans="1:10">
      <c r="A1274">
        <v>6</v>
      </c>
      <c r="B1274">
        <v>-91.394000000000005</v>
      </c>
      <c r="C1274">
        <v>1767</v>
      </c>
      <c r="D1274">
        <v>463000</v>
      </c>
      <c r="E1274">
        <v>177</v>
      </c>
      <c r="F1274" s="3">
        <v>171.59744889786623</v>
      </c>
    </row>
    <row r="1275" spans="1:10">
      <c r="A1275">
        <v>7</v>
      </c>
      <c r="B1275">
        <v>-91.281000000000006</v>
      </c>
      <c r="C1275">
        <v>1767</v>
      </c>
      <c r="D1275">
        <v>463000</v>
      </c>
      <c r="E1275">
        <v>178</v>
      </c>
      <c r="F1275" s="3">
        <v>176.86325617845981</v>
      </c>
    </row>
    <row r="1276" spans="1:10">
      <c r="A1276">
        <v>8</v>
      </c>
      <c r="B1276">
        <v>-91.165000000000006</v>
      </c>
      <c r="C1276">
        <v>1767</v>
      </c>
      <c r="D1276">
        <v>463000</v>
      </c>
      <c r="E1276">
        <v>209</v>
      </c>
      <c r="F1276" s="3">
        <v>185.61784467848651</v>
      </c>
    </row>
    <row r="1277" spans="1:10">
      <c r="A1277">
        <v>9</v>
      </c>
      <c r="B1277">
        <v>-91.049000000000007</v>
      </c>
      <c r="C1277">
        <v>1767</v>
      </c>
      <c r="D1277">
        <v>463000</v>
      </c>
      <c r="E1277">
        <v>201</v>
      </c>
      <c r="F1277" s="3">
        <v>198.98351350080642</v>
      </c>
    </row>
    <row r="1278" spans="1:10">
      <c r="A1278">
        <v>10</v>
      </c>
      <c r="B1278">
        <v>-90.933999999999997</v>
      </c>
      <c r="C1278">
        <v>1767</v>
      </c>
      <c r="D1278">
        <v>463000</v>
      </c>
      <c r="E1278">
        <v>221</v>
      </c>
      <c r="F1278" s="3">
        <v>217.8631034986833</v>
      </c>
    </row>
    <row r="1279" spans="1:10">
      <c r="A1279">
        <v>11</v>
      </c>
      <c r="B1279">
        <v>-90.823999999999998</v>
      </c>
      <c r="C1279">
        <v>1767</v>
      </c>
      <c r="D1279">
        <v>463000</v>
      </c>
      <c r="E1279">
        <v>231</v>
      </c>
      <c r="F1279" s="3">
        <v>241.69507369192297</v>
      </c>
    </row>
    <row r="1280" spans="1:10">
      <c r="A1280">
        <v>12</v>
      </c>
      <c r="B1280">
        <v>-90.709000000000003</v>
      </c>
      <c r="C1280">
        <v>1767</v>
      </c>
      <c r="D1280">
        <v>463000</v>
      </c>
      <c r="E1280">
        <v>277</v>
      </c>
      <c r="F1280" s="3">
        <v>272.31849247674489</v>
      </c>
    </row>
    <row r="1281" spans="1:6">
      <c r="A1281">
        <v>13</v>
      </c>
      <c r="B1281">
        <v>-90.594999999999999</v>
      </c>
      <c r="C1281">
        <v>1767</v>
      </c>
      <c r="D1281">
        <v>463000</v>
      </c>
      <c r="E1281">
        <v>283</v>
      </c>
      <c r="F1281" s="3">
        <v>306.90059851904846</v>
      </c>
    </row>
    <row r="1282" spans="1:6">
      <c r="A1282">
        <v>14</v>
      </c>
      <c r="B1282">
        <v>-90.486999999999995</v>
      </c>
      <c r="C1282">
        <v>1767</v>
      </c>
      <c r="D1282">
        <v>463000</v>
      </c>
      <c r="E1282">
        <v>336</v>
      </c>
      <c r="F1282" s="3">
        <v>340.97436943289449</v>
      </c>
    </row>
    <row r="1283" spans="1:6">
      <c r="A1283">
        <v>15</v>
      </c>
      <c r="B1283">
        <v>-90.372</v>
      </c>
      <c r="C1283">
        <v>1767</v>
      </c>
      <c r="D1283">
        <v>463000</v>
      </c>
      <c r="E1283">
        <v>365</v>
      </c>
      <c r="F1283" s="3">
        <v>374.8932206604635</v>
      </c>
    </row>
    <row r="1284" spans="1:6">
      <c r="A1284">
        <v>16</v>
      </c>
      <c r="B1284">
        <v>-90.256</v>
      </c>
      <c r="C1284">
        <v>1767</v>
      </c>
      <c r="D1284">
        <v>463000</v>
      </c>
      <c r="E1284">
        <v>410</v>
      </c>
      <c r="F1284" s="3">
        <v>402.2442285709264</v>
      </c>
    </row>
    <row r="1285" spans="1:6">
      <c r="A1285">
        <v>17</v>
      </c>
      <c r="B1285">
        <v>-90.14</v>
      </c>
      <c r="C1285">
        <v>1767</v>
      </c>
      <c r="D1285">
        <v>463000</v>
      </c>
      <c r="E1285">
        <v>454</v>
      </c>
      <c r="F1285" s="3">
        <v>418.6674247508862</v>
      </c>
    </row>
    <row r="1286" spans="1:6">
      <c r="A1286">
        <v>18</v>
      </c>
      <c r="B1286">
        <v>-90.025000000000006</v>
      </c>
      <c r="C1286">
        <v>1767</v>
      </c>
      <c r="D1286">
        <v>463000</v>
      </c>
      <c r="E1286">
        <v>445</v>
      </c>
      <c r="F1286" s="3">
        <v>421.60368510135044</v>
      </c>
    </row>
    <row r="1287" spans="1:6">
      <c r="A1287">
        <v>19</v>
      </c>
      <c r="B1287">
        <v>-89.918999999999997</v>
      </c>
      <c r="C1287">
        <v>1767</v>
      </c>
      <c r="D1287">
        <v>463000</v>
      </c>
      <c r="E1287">
        <v>426</v>
      </c>
      <c r="F1287" s="3">
        <v>412.09493593721993</v>
      </c>
    </row>
    <row r="1288" spans="1:6">
      <c r="A1288">
        <v>20</v>
      </c>
      <c r="B1288">
        <v>-89.805999999999997</v>
      </c>
      <c r="C1288">
        <v>1767</v>
      </c>
      <c r="D1288">
        <v>463000</v>
      </c>
      <c r="E1288">
        <v>406</v>
      </c>
      <c r="F1288" s="3">
        <v>390.5240679210753</v>
      </c>
    </row>
    <row r="1289" spans="1:6">
      <c r="A1289">
        <v>21</v>
      </c>
      <c r="B1289">
        <v>-89.691000000000003</v>
      </c>
      <c r="C1289">
        <v>1767</v>
      </c>
      <c r="D1289">
        <v>463000</v>
      </c>
      <c r="E1289">
        <v>319</v>
      </c>
      <c r="F1289" s="3">
        <v>359.67700588127343</v>
      </c>
    </row>
    <row r="1290" spans="1:6">
      <c r="A1290">
        <v>22</v>
      </c>
      <c r="B1290">
        <v>-89.576999999999998</v>
      </c>
      <c r="C1290">
        <v>1767</v>
      </c>
      <c r="D1290">
        <v>463000</v>
      </c>
      <c r="E1290">
        <v>294</v>
      </c>
      <c r="F1290" s="3">
        <v>324.44015720863871</v>
      </c>
    </row>
    <row r="1291" spans="1:6">
      <c r="A1291">
        <v>23</v>
      </c>
      <c r="B1291">
        <v>-89.457999999999998</v>
      </c>
      <c r="C1291">
        <v>1767</v>
      </c>
      <c r="D1291">
        <v>463000</v>
      </c>
      <c r="E1291">
        <v>269</v>
      </c>
      <c r="F1291" s="3">
        <v>287.249699053011</v>
      </c>
    </row>
    <row r="1292" spans="1:6">
      <c r="A1292">
        <v>24</v>
      </c>
      <c r="B1292">
        <v>-89.341999999999999</v>
      </c>
      <c r="C1292">
        <v>1767</v>
      </c>
      <c r="D1292">
        <v>463000</v>
      </c>
      <c r="E1292">
        <v>262</v>
      </c>
      <c r="F1292" s="3">
        <v>254.21238502122259</v>
      </c>
    </row>
    <row r="1293" spans="1:6">
      <c r="A1293">
        <v>25</v>
      </c>
      <c r="B1293">
        <v>-89.234999999999999</v>
      </c>
      <c r="C1293">
        <v>1767</v>
      </c>
      <c r="D1293">
        <v>463000</v>
      </c>
      <c r="E1293">
        <v>248</v>
      </c>
      <c r="F1293" s="3">
        <v>228.52216316478166</v>
      </c>
    </row>
    <row r="1294" spans="1:6">
      <c r="A1294">
        <v>26</v>
      </c>
      <c r="B1294">
        <v>-89.13</v>
      </c>
      <c r="C1294">
        <v>1767</v>
      </c>
      <c r="D1294">
        <v>463000</v>
      </c>
      <c r="E1294">
        <v>218</v>
      </c>
      <c r="F1294" s="3">
        <v>208.49081455489639</v>
      </c>
    </row>
    <row r="1295" spans="1:6">
      <c r="A1295">
        <v>27</v>
      </c>
      <c r="B1295">
        <v>-89.016000000000005</v>
      </c>
      <c r="C1295">
        <v>1767</v>
      </c>
      <c r="D1295">
        <v>463000</v>
      </c>
      <c r="E1295">
        <v>210</v>
      </c>
      <c r="F1295" s="3">
        <v>192.39965531551636</v>
      </c>
    </row>
    <row r="1296" spans="1:6">
      <c r="A1296">
        <v>28</v>
      </c>
      <c r="B1296">
        <v>-88.896000000000001</v>
      </c>
      <c r="C1296">
        <v>1767</v>
      </c>
      <c r="D1296">
        <v>463000</v>
      </c>
      <c r="E1296">
        <v>212</v>
      </c>
      <c r="F1296" s="3">
        <v>180.92766156001892</v>
      </c>
    </row>
    <row r="1297" spans="1:6">
      <c r="A1297">
        <v>29</v>
      </c>
      <c r="B1297">
        <v>-88.790999999999997</v>
      </c>
      <c r="C1297">
        <v>1767</v>
      </c>
      <c r="D1297">
        <v>463000</v>
      </c>
      <c r="E1297">
        <v>176</v>
      </c>
      <c r="F1297" s="3">
        <v>174.46588642241039</v>
      </c>
    </row>
    <row r="1298" spans="1:6">
      <c r="A1298">
        <v>30</v>
      </c>
      <c r="B1298">
        <v>-88.671999999999997</v>
      </c>
      <c r="C1298">
        <v>1767</v>
      </c>
      <c r="D1298">
        <v>463000</v>
      </c>
      <c r="E1298">
        <v>155</v>
      </c>
      <c r="F1298" s="3">
        <v>170.00351986980129</v>
      </c>
    </row>
    <row r="1299" spans="1:6">
      <c r="A1299">
        <v>31</v>
      </c>
      <c r="B1299">
        <v>-88.56</v>
      </c>
      <c r="C1299">
        <v>1767</v>
      </c>
      <c r="D1299">
        <v>463000</v>
      </c>
      <c r="E1299">
        <v>206</v>
      </c>
      <c r="F1299" s="3">
        <v>167.64169370325661</v>
      </c>
    </row>
    <row r="1300" spans="1:6">
      <c r="A1300">
        <v>32</v>
      </c>
      <c r="B1300">
        <v>-88.451999999999998</v>
      </c>
      <c r="C1300">
        <v>1767</v>
      </c>
      <c r="D1300">
        <v>463000</v>
      </c>
      <c r="E1300">
        <v>163</v>
      </c>
      <c r="F1300" s="3">
        <v>166.39821725910676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166</v>
      </c>
    </row>
    <row r="1306" spans="1:6">
      <c r="A1306" t="s">
        <v>167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56</v>
      </c>
      <c r="B1318" t="s">
        <v>35</v>
      </c>
      <c r="C1318" t="s">
        <v>38</v>
      </c>
      <c r="D1318" t="s">
        <v>55</v>
      </c>
      <c r="E1318" t="s">
        <v>54</v>
      </c>
      <c r="F1318" t="s">
        <v>75</v>
      </c>
    </row>
    <row r="1319" spans="1:10">
      <c r="A1319">
        <v>1</v>
      </c>
      <c r="B1319">
        <v>-91.947999999999993</v>
      </c>
      <c r="C1319">
        <v>2122</v>
      </c>
      <c r="D1319">
        <v>550000</v>
      </c>
      <c r="E1319">
        <v>159</v>
      </c>
      <c r="F1319" s="3">
        <v>196.08059988715021</v>
      </c>
      <c r="J1319" t="s">
        <v>210</v>
      </c>
    </row>
    <row r="1320" spans="1:10">
      <c r="A1320">
        <v>2</v>
      </c>
      <c r="B1320">
        <v>-91.838999999999999</v>
      </c>
      <c r="C1320">
        <v>2122</v>
      </c>
      <c r="D1320">
        <v>550000</v>
      </c>
      <c r="E1320">
        <v>181</v>
      </c>
      <c r="F1320" s="3">
        <v>196.2688420444608</v>
      </c>
    </row>
    <row r="1321" spans="1:10">
      <c r="A1321">
        <v>3</v>
      </c>
      <c r="B1321">
        <v>-91.724000000000004</v>
      </c>
      <c r="C1321">
        <v>2122</v>
      </c>
      <c r="D1321">
        <v>550000</v>
      </c>
      <c r="E1321">
        <v>192</v>
      </c>
      <c r="F1321" s="3">
        <v>196.69210409934865</v>
      </c>
    </row>
    <row r="1322" spans="1:10">
      <c r="A1322">
        <v>4</v>
      </c>
      <c r="B1322">
        <v>-91.611999999999995</v>
      </c>
      <c r="C1322">
        <v>2122</v>
      </c>
      <c r="D1322">
        <v>550000</v>
      </c>
      <c r="E1322">
        <v>179</v>
      </c>
      <c r="F1322" s="3">
        <v>197.52761690734647</v>
      </c>
    </row>
    <row r="1323" spans="1:10">
      <c r="A1323">
        <v>5</v>
      </c>
      <c r="B1323">
        <v>-91.5</v>
      </c>
      <c r="C1323">
        <v>2122</v>
      </c>
      <c r="D1323">
        <v>550000</v>
      </c>
      <c r="E1323">
        <v>220</v>
      </c>
      <c r="F1323" s="3">
        <v>199.11434409037585</v>
      </c>
    </row>
    <row r="1324" spans="1:10">
      <c r="A1324">
        <v>6</v>
      </c>
      <c r="B1324">
        <v>-91.394000000000005</v>
      </c>
      <c r="C1324">
        <v>2122</v>
      </c>
      <c r="D1324">
        <v>550000</v>
      </c>
      <c r="E1324">
        <v>202</v>
      </c>
      <c r="F1324" s="3">
        <v>201.76499565737259</v>
      </c>
    </row>
    <row r="1325" spans="1:10">
      <c r="A1325">
        <v>7</v>
      </c>
      <c r="B1325">
        <v>-91.281000000000006</v>
      </c>
      <c r="C1325">
        <v>2122</v>
      </c>
      <c r="D1325">
        <v>550000</v>
      </c>
      <c r="E1325">
        <v>202</v>
      </c>
      <c r="F1325" s="3">
        <v>206.50699112551868</v>
      </c>
    </row>
    <row r="1326" spans="1:10">
      <c r="A1326">
        <v>8</v>
      </c>
      <c r="B1326">
        <v>-91.165000000000006</v>
      </c>
      <c r="C1326">
        <v>2122</v>
      </c>
      <c r="D1326">
        <v>550000</v>
      </c>
      <c r="E1326">
        <v>242</v>
      </c>
      <c r="F1326" s="3">
        <v>214.37115977107257</v>
      </c>
    </row>
    <row r="1327" spans="1:10">
      <c r="A1327">
        <v>9</v>
      </c>
      <c r="B1327">
        <v>-91.049000000000007</v>
      </c>
      <c r="C1327">
        <v>2122</v>
      </c>
      <c r="D1327">
        <v>550000</v>
      </c>
      <c r="E1327">
        <v>204</v>
      </c>
      <c r="F1327" s="3">
        <v>226.34715437876633</v>
      </c>
    </row>
    <row r="1328" spans="1:10">
      <c r="A1328">
        <v>10</v>
      </c>
      <c r="B1328">
        <v>-90.933999999999997</v>
      </c>
      <c r="C1328">
        <v>2122</v>
      </c>
      <c r="D1328">
        <v>550000</v>
      </c>
      <c r="E1328">
        <v>246</v>
      </c>
      <c r="F1328" s="3">
        <v>243.22073300365247</v>
      </c>
    </row>
    <row r="1329" spans="1:6">
      <c r="A1329">
        <v>11</v>
      </c>
      <c r="B1329">
        <v>-90.823999999999998</v>
      </c>
      <c r="C1329">
        <v>2122</v>
      </c>
      <c r="D1329">
        <v>550000</v>
      </c>
      <c r="E1329">
        <v>269</v>
      </c>
      <c r="F1329" s="3">
        <v>264.4663414687015</v>
      </c>
    </row>
    <row r="1330" spans="1:6">
      <c r="A1330">
        <v>12</v>
      </c>
      <c r="B1330">
        <v>-90.709000000000003</v>
      </c>
      <c r="C1330">
        <v>2122</v>
      </c>
      <c r="D1330">
        <v>550000</v>
      </c>
      <c r="E1330">
        <v>266</v>
      </c>
      <c r="F1330" s="3">
        <v>291.69336272503244</v>
      </c>
    </row>
    <row r="1331" spans="1:6">
      <c r="A1331">
        <v>13</v>
      </c>
      <c r="B1331">
        <v>-90.594999999999999</v>
      </c>
      <c r="C1331">
        <v>2122</v>
      </c>
      <c r="D1331">
        <v>550000</v>
      </c>
      <c r="E1331">
        <v>316</v>
      </c>
      <c r="F1331" s="3">
        <v>322.34965203754973</v>
      </c>
    </row>
    <row r="1332" spans="1:6">
      <c r="A1332">
        <v>14</v>
      </c>
      <c r="B1332">
        <v>-90.486999999999995</v>
      </c>
      <c r="C1332">
        <v>2122</v>
      </c>
      <c r="D1332">
        <v>550000</v>
      </c>
      <c r="E1332">
        <v>386</v>
      </c>
      <c r="F1332" s="3">
        <v>352.45725887280639</v>
      </c>
    </row>
    <row r="1333" spans="1:6">
      <c r="A1333">
        <v>15</v>
      </c>
      <c r="B1333">
        <v>-90.372</v>
      </c>
      <c r="C1333">
        <v>2122</v>
      </c>
      <c r="D1333">
        <v>550000</v>
      </c>
      <c r="E1333">
        <v>400</v>
      </c>
      <c r="F1333" s="3">
        <v>382.30615908295044</v>
      </c>
    </row>
    <row r="1334" spans="1:6">
      <c r="A1334">
        <v>16</v>
      </c>
      <c r="B1334">
        <v>-90.256</v>
      </c>
      <c r="C1334">
        <v>2122</v>
      </c>
      <c r="D1334">
        <v>550000</v>
      </c>
      <c r="E1334">
        <v>387</v>
      </c>
      <c r="F1334" s="3">
        <v>406.22530051069197</v>
      </c>
    </row>
    <row r="1335" spans="1:6">
      <c r="A1335">
        <v>17</v>
      </c>
      <c r="B1335">
        <v>-90.14</v>
      </c>
      <c r="C1335">
        <v>2122</v>
      </c>
      <c r="D1335">
        <v>550000</v>
      </c>
      <c r="E1335">
        <v>412</v>
      </c>
      <c r="F1335" s="3">
        <v>420.39277005906916</v>
      </c>
    </row>
    <row r="1336" spans="1:6">
      <c r="A1336">
        <v>18</v>
      </c>
      <c r="B1336">
        <v>-90.025000000000006</v>
      </c>
      <c r="C1336">
        <v>2122</v>
      </c>
      <c r="D1336">
        <v>550000</v>
      </c>
      <c r="E1336">
        <v>416</v>
      </c>
      <c r="F1336" s="3">
        <v>422.60388816677579</v>
      </c>
    </row>
    <row r="1337" spans="1:6">
      <c r="A1337">
        <v>19</v>
      </c>
      <c r="B1337">
        <v>-89.918999999999997</v>
      </c>
      <c r="C1337">
        <v>2122</v>
      </c>
      <c r="D1337">
        <v>550000</v>
      </c>
      <c r="E1337">
        <v>445</v>
      </c>
      <c r="F1337" s="3">
        <v>413.86444632721998</v>
      </c>
    </row>
    <row r="1338" spans="1:6">
      <c r="A1338">
        <v>20</v>
      </c>
      <c r="B1338">
        <v>-89.805999999999997</v>
      </c>
      <c r="C1338">
        <v>2122</v>
      </c>
      <c r="D1338">
        <v>550000</v>
      </c>
      <c r="E1338">
        <v>424</v>
      </c>
      <c r="F1338" s="3">
        <v>394.51154211267612</v>
      </c>
    </row>
    <row r="1339" spans="1:6">
      <c r="A1339">
        <v>21</v>
      </c>
      <c r="B1339">
        <v>-89.691000000000003</v>
      </c>
      <c r="C1339">
        <v>2122</v>
      </c>
      <c r="D1339">
        <v>550000</v>
      </c>
      <c r="E1339">
        <v>363</v>
      </c>
      <c r="F1339" s="3">
        <v>367.06270104707596</v>
      </c>
    </row>
    <row r="1340" spans="1:6">
      <c r="A1340">
        <v>22</v>
      </c>
      <c r="B1340">
        <v>-89.576999999999998</v>
      </c>
      <c r="C1340">
        <v>2122</v>
      </c>
      <c r="D1340">
        <v>550000</v>
      </c>
      <c r="E1340">
        <v>287</v>
      </c>
      <c r="F1340" s="3">
        <v>335.85241330097665</v>
      </c>
    </row>
    <row r="1341" spans="1:6">
      <c r="A1341">
        <v>23</v>
      </c>
      <c r="B1341">
        <v>-89.457999999999998</v>
      </c>
      <c r="C1341">
        <v>2122</v>
      </c>
      <c r="D1341">
        <v>550000</v>
      </c>
      <c r="E1341">
        <v>313</v>
      </c>
      <c r="F1341" s="3">
        <v>303.02075359032642</v>
      </c>
    </row>
    <row r="1342" spans="1:6">
      <c r="A1342">
        <v>24</v>
      </c>
      <c r="B1342">
        <v>-89.341999999999999</v>
      </c>
      <c r="C1342">
        <v>2122</v>
      </c>
      <c r="D1342">
        <v>550000</v>
      </c>
      <c r="E1342">
        <v>266</v>
      </c>
      <c r="F1342" s="3">
        <v>273.93269680905507</v>
      </c>
    </row>
    <row r="1343" spans="1:6">
      <c r="A1343">
        <v>25</v>
      </c>
      <c r="B1343">
        <v>-89.234999999999999</v>
      </c>
      <c r="C1343">
        <v>2122</v>
      </c>
      <c r="D1343">
        <v>550000</v>
      </c>
      <c r="E1343">
        <v>237</v>
      </c>
      <c r="F1343" s="3">
        <v>251.36187830418433</v>
      </c>
    </row>
    <row r="1344" spans="1:6">
      <c r="A1344">
        <v>26</v>
      </c>
      <c r="B1344">
        <v>-89.13</v>
      </c>
      <c r="C1344">
        <v>2122</v>
      </c>
      <c r="D1344">
        <v>550000</v>
      </c>
      <c r="E1344">
        <v>243</v>
      </c>
      <c r="F1344" s="3">
        <v>233.79454643354879</v>
      </c>
    </row>
    <row r="1345" spans="1:6">
      <c r="A1345">
        <v>27</v>
      </c>
      <c r="B1345">
        <v>-89.016000000000005</v>
      </c>
      <c r="C1345">
        <v>2122</v>
      </c>
      <c r="D1345">
        <v>550000</v>
      </c>
      <c r="E1345">
        <v>251</v>
      </c>
      <c r="F1345" s="3">
        <v>219.70647878893192</v>
      </c>
    </row>
    <row r="1346" spans="1:6">
      <c r="A1346">
        <v>28</v>
      </c>
      <c r="B1346">
        <v>-88.896000000000001</v>
      </c>
      <c r="C1346">
        <v>2122</v>
      </c>
      <c r="D1346">
        <v>550000</v>
      </c>
      <c r="E1346">
        <v>240</v>
      </c>
      <c r="F1346" s="3">
        <v>209.67915899232224</v>
      </c>
    </row>
    <row r="1347" spans="1:6">
      <c r="A1347">
        <v>29</v>
      </c>
      <c r="B1347">
        <v>-88.790999999999997</v>
      </c>
      <c r="C1347">
        <v>2122</v>
      </c>
      <c r="D1347">
        <v>550000</v>
      </c>
      <c r="E1347">
        <v>231</v>
      </c>
      <c r="F1347" s="3">
        <v>204.03955193092398</v>
      </c>
    </row>
    <row r="1348" spans="1:6">
      <c r="A1348">
        <v>30</v>
      </c>
      <c r="B1348">
        <v>-88.671999999999997</v>
      </c>
      <c r="C1348">
        <v>2122</v>
      </c>
      <c r="D1348">
        <v>550000</v>
      </c>
      <c r="E1348">
        <v>194</v>
      </c>
      <c r="F1348" s="3">
        <v>200.15025122035107</v>
      </c>
    </row>
    <row r="1349" spans="1:6">
      <c r="A1349">
        <v>31</v>
      </c>
      <c r="B1349">
        <v>-88.56</v>
      </c>
      <c r="C1349">
        <v>2122</v>
      </c>
      <c r="D1349">
        <v>550000</v>
      </c>
      <c r="E1349">
        <v>215</v>
      </c>
      <c r="F1349" s="3">
        <v>198.09448680795097</v>
      </c>
    </row>
    <row r="1350" spans="1:6">
      <c r="A1350">
        <v>32</v>
      </c>
      <c r="B1350">
        <v>-88.451999999999998</v>
      </c>
      <c r="C1350">
        <v>2122</v>
      </c>
      <c r="D1350">
        <v>550000</v>
      </c>
      <c r="E1350">
        <v>209</v>
      </c>
      <c r="F1350" s="3">
        <v>197.01344157574303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169</v>
      </c>
    </row>
    <row r="1356" spans="1:6">
      <c r="A1356" t="s">
        <v>130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56</v>
      </c>
      <c r="B1368" t="s">
        <v>35</v>
      </c>
      <c r="C1368" t="s">
        <v>38</v>
      </c>
      <c r="D1368" t="s">
        <v>55</v>
      </c>
      <c r="E1368" t="s">
        <v>54</v>
      </c>
      <c r="F1368" t="s">
        <v>75</v>
      </c>
    </row>
    <row r="1369" spans="1:10">
      <c r="A1369">
        <v>1</v>
      </c>
      <c r="B1369">
        <v>-91.947999999999993</v>
      </c>
      <c r="C1369">
        <v>1927</v>
      </c>
      <c r="D1369">
        <v>500000</v>
      </c>
      <c r="E1369">
        <v>140</v>
      </c>
      <c r="F1369" s="3">
        <v>174.55049191093246</v>
      </c>
      <c r="J1369" t="s">
        <v>211</v>
      </c>
    </row>
    <row r="1370" spans="1:10">
      <c r="A1370">
        <v>2</v>
      </c>
      <c r="B1370">
        <v>-91.838999999999999</v>
      </c>
      <c r="C1370">
        <v>1927</v>
      </c>
      <c r="D1370">
        <v>500000</v>
      </c>
      <c r="E1370">
        <v>173</v>
      </c>
      <c r="F1370" s="3">
        <v>174.6931099028987</v>
      </c>
    </row>
    <row r="1371" spans="1:10">
      <c r="A1371">
        <v>3</v>
      </c>
      <c r="B1371">
        <v>-91.724000000000004</v>
      </c>
      <c r="C1371">
        <v>1927</v>
      </c>
      <c r="D1371">
        <v>500000</v>
      </c>
      <c r="E1371">
        <v>160</v>
      </c>
      <c r="F1371" s="3">
        <v>175.0284290920244</v>
      </c>
    </row>
    <row r="1372" spans="1:10">
      <c r="A1372">
        <v>4</v>
      </c>
      <c r="B1372">
        <v>-91.611999999999995</v>
      </c>
      <c r="C1372">
        <v>1927</v>
      </c>
      <c r="D1372">
        <v>500000</v>
      </c>
      <c r="E1372">
        <v>189</v>
      </c>
      <c r="F1372" s="3">
        <v>175.71907227996286</v>
      </c>
    </row>
    <row r="1373" spans="1:10">
      <c r="A1373">
        <v>5</v>
      </c>
      <c r="B1373">
        <v>-91.5</v>
      </c>
      <c r="C1373">
        <v>1927</v>
      </c>
      <c r="D1373">
        <v>500000</v>
      </c>
      <c r="E1373">
        <v>158</v>
      </c>
      <c r="F1373" s="3">
        <v>177.08390779428498</v>
      </c>
    </row>
    <row r="1374" spans="1:10">
      <c r="A1374">
        <v>6</v>
      </c>
      <c r="B1374">
        <v>-91.394000000000005</v>
      </c>
      <c r="C1374">
        <v>1927</v>
      </c>
      <c r="D1374">
        <v>500000</v>
      </c>
      <c r="E1374">
        <v>162</v>
      </c>
      <c r="F1374" s="3">
        <v>179.44838268999706</v>
      </c>
    </row>
    <row r="1375" spans="1:10">
      <c r="A1375">
        <v>7</v>
      </c>
      <c r="B1375">
        <v>-91.281000000000006</v>
      </c>
      <c r="C1375">
        <v>1927</v>
      </c>
      <c r="D1375">
        <v>500000</v>
      </c>
      <c r="E1375">
        <v>195</v>
      </c>
      <c r="F1375" s="3">
        <v>183.82825959942699</v>
      </c>
    </row>
    <row r="1376" spans="1:10">
      <c r="A1376">
        <v>8</v>
      </c>
      <c r="B1376">
        <v>-91.165000000000006</v>
      </c>
      <c r="C1376">
        <v>1927</v>
      </c>
      <c r="D1376">
        <v>500000</v>
      </c>
      <c r="E1376">
        <v>192</v>
      </c>
      <c r="F1376" s="3">
        <v>191.34327512809352</v>
      </c>
    </row>
    <row r="1377" spans="1:6">
      <c r="A1377">
        <v>9</v>
      </c>
      <c r="B1377">
        <v>-91.049000000000007</v>
      </c>
      <c r="C1377">
        <v>1927</v>
      </c>
      <c r="D1377">
        <v>500000</v>
      </c>
      <c r="E1377">
        <v>204</v>
      </c>
      <c r="F1377" s="3">
        <v>203.16120898324141</v>
      </c>
    </row>
    <row r="1378" spans="1:6">
      <c r="A1378">
        <v>10</v>
      </c>
      <c r="B1378">
        <v>-90.933999999999997</v>
      </c>
      <c r="C1378">
        <v>1927</v>
      </c>
      <c r="D1378">
        <v>500000</v>
      </c>
      <c r="E1378">
        <v>222</v>
      </c>
      <c r="F1378" s="3">
        <v>220.31573347689658</v>
      </c>
    </row>
    <row r="1379" spans="1:6">
      <c r="A1379">
        <v>11</v>
      </c>
      <c r="B1379">
        <v>-90.823999999999998</v>
      </c>
      <c r="C1379">
        <v>1927</v>
      </c>
      <c r="D1379">
        <v>500000</v>
      </c>
      <c r="E1379">
        <v>225</v>
      </c>
      <c r="F1379" s="3">
        <v>242.50703461963943</v>
      </c>
    </row>
    <row r="1380" spans="1:6">
      <c r="A1380">
        <v>12</v>
      </c>
      <c r="B1380">
        <v>-90.709000000000003</v>
      </c>
      <c r="C1380">
        <v>1927</v>
      </c>
      <c r="D1380">
        <v>500000</v>
      </c>
      <c r="E1380">
        <v>267</v>
      </c>
      <c r="F1380" s="3">
        <v>271.67744478044858</v>
      </c>
    </row>
    <row r="1381" spans="1:6">
      <c r="A1381">
        <v>13</v>
      </c>
      <c r="B1381">
        <v>-90.594999999999999</v>
      </c>
      <c r="C1381">
        <v>1927</v>
      </c>
      <c r="D1381">
        <v>500000</v>
      </c>
      <c r="E1381">
        <v>312</v>
      </c>
      <c r="F1381" s="3">
        <v>305.33308526753206</v>
      </c>
    </row>
    <row r="1382" spans="1:6">
      <c r="A1382">
        <v>14</v>
      </c>
      <c r="B1382">
        <v>-90.486999999999995</v>
      </c>
      <c r="C1382">
        <v>1927</v>
      </c>
      <c r="D1382">
        <v>500000</v>
      </c>
      <c r="E1382">
        <v>310</v>
      </c>
      <c r="F1382" s="3">
        <v>339.15516083604547</v>
      </c>
    </row>
    <row r="1383" spans="1:6">
      <c r="A1383">
        <v>15</v>
      </c>
      <c r="B1383">
        <v>-90.372</v>
      </c>
      <c r="C1383">
        <v>1927</v>
      </c>
      <c r="D1383">
        <v>500000</v>
      </c>
      <c r="E1383">
        <v>397</v>
      </c>
      <c r="F1383" s="3">
        <v>373.49911210297165</v>
      </c>
    </row>
    <row r="1384" spans="1:6">
      <c r="A1384">
        <v>16</v>
      </c>
      <c r="B1384">
        <v>-90.256</v>
      </c>
      <c r="C1384">
        <v>1927</v>
      </c>
      <c r="D1384">
        <v>500000</v>
      </c>
      <c r="E1384">
        <v>423</v>
      </c>
      <c r="F1384" s="3">
        <v>401.85975055187936</v>
      </c>
    </row>
    <row r="1385" spans="1:6">
      <c r="A1385">
        <v>17</v>
      </c>
      <c r="B1385">
        <v>-90.14</v>
      </c>
      <c r="C1385">
        <v>1927</v>
      </c>
      <c r="D1385">
        <v>500000</v>
      </c>
      <c r="E1385">
        <v>450</v>
      </c>
      <c r="F1385" s="3">
        <v>419.59885765687829</v>
      </c>
    </row>
    <row r="1386" spans="1:6">
      <c r="A1386">
        <v>18</v>
      </c>
      <c r="B1386">
        <v>-90.025000000000006</v>
      </c>
      <c r="C1386">
        <v>1927</v>
      </c>
      <c r="D1386">
        <v>500000</v>
      </c>
      <c r="E1386">
        <v>452</v>
      </c>
      <c r="F1386" s="3">
        <v>423.83295155720759</v>
      </c>
    </row>
    <row r="1387" spans="1:6">
      <c r="A1387">
        <v>19</v>
      </c>
      <c r="B1387">
        <v>-89.918999999999997</v>
      </c>
      <c r="C1387">
        <v>1927</v>
      </c>
      <c r="D1387">
        <v>500000</v>
      </c>
      <c r="E1387">
        <v>393</v>
      </c>
      <c r="F1387" s="3">
        <v>415.30825100140095</v>
      </c>
    </row>
    <row r="1388" spans="1:6">
      <c r="A1388">
        <v>20</v>
      </c>
      <c r="B1388">
        <v>-89.805999999999997</v>
      </c>
      <c r="C1388">
        <v>1927</v>
      </c>
      <c r="D1388">
        <v>500000</v>
      </c>
      <c r="E1388">
        <v>358</v>
      </c>
      <c r="F1388" s="3">
        <v>394.4690642527608</v>
      </c>
    </row>
    <row r="1389" spans="1:6">
      <c r="A1389">
        <v>21</v>
      </c>
      <c r="B1389">
        <v>-89.691000000000003</v>
      </c>
      <c r="C1389">
        <v>1927</v>
      </c>
      <c r="D1389">
        <v>500000</v>
      </c>
      <c r="E1389">
        <v>347</v>
      </c>
      <c r="F1389" s="3">
        <v>364.06999209815075</v>
      </c>
    </row>
    <row r="1390" spans="1:6">
      <c r="A1390">
        <v>22</v>
      </c>
      <c r="B1390">
        <v>-89.576999999999998</v>
      </c>
      <c r="C1390">
        <v>1927</v>
      </c>
      <c r="D1390">
        <v>500000</v>
      </c>
      <c r="E1390">
        <v>350</v>
      </c>
      <c r="F1390" s="3">
        <v>329.11669102455761</v>
      </c>
    </row>
    <row r="1391" spans="1:6">
      <c r="A1391">
        <v>23</v>
      </c>
      <c r="B1391">
        <v>-89.457999999999998</v>
      </c>
      <c r="C1391">
        <v>1927</v>
      </c>
      <c r="D1391">
        <v>500000</v>
      </c>
      <c r="E1391">
        <v>291</v>
      </c>
      <c r="F1391" s="3">
        <v>292.22032242202209</v>
      </c>
    </row>
    <row r="1392" spans="1:6">
      <c r="A1392">
        <v>24</v>
      </c>
      <c r="B1392">
        <v>-89.341999999999999</v>
      </c>
      <c r="C1392">
        <v>1927</v>
      </c>
      <c r="D1392">
        <v>500000</v>
      </c>
      <c r="E1392">
        <v>244</v>
      </c>
      <c r="F1392" s="3">
        <v>259.58408044571866</v>
      </c>
    </row>
    <row r="1393" spans="1:6">
      <c r="A1393">
        <v>25</v>
      </c>
      <c r="B1393">
        <v>-89.234999999999999</v>
      </c>
      <c r="C1393">
        <v>1927</v>
      </c>
      <c r="D1393">
        <v>500000</v>
      </c>
      <c r="E1393">
        <v>229</v>
      </c>
      <c r="F1393" s="3">
        <v>234.39260318783252</v>
      </c>
    </row>
    <row r="1394" spans="1:6">
      <c r="A1394">
        <v>26</v>
      </c>
      <c r="B1394">
        <v>-89.13</v>
      </c>
      <c r="C1394">
        <v>1927</v>
      </c>
      <c r="D1394">
        <v>500000</v>
      </c>
      <c r="E1394">
        <v>231</v>
      </c>
      <c r="F1394" s="3">
        <v>214.93976821940728</v>
      </c>
    </row>
    <row r="1395" spans="1:6">
      <c r="A1395">
        <v>27</v>
      </c>
      <c r="B1395">
        <v>-89.016000000000005</v>
      </c>
      <c r="C1395">
        <v>1927</v>
      </c>
      <c r="D1395">
        <v>500000</v>
      </c>
      <c r="E1395">
        <v>215</v>
      </c>
      <c r="F1395" s="3">
        <v>199.50758401593683</v>
      </c>
    </row>
    <row r="1396" spans="1:6">
      <c r="A1396">
        <v>28</v>
      </c>
      <c r="B1396">
        <v>-88.896000000000001</v>
      </c>
      <c r="C1396">
        <v>1927</v>
      </c>
      <c r="D1396">
        <v>500000</v>
      </c>
      <c r="E1396">
        <v>212</v>
      </c>
      <c r="F1396" s="3">
        <v>188.68067202066942</v>
      </c>
    </row>
    <row r="1397" spans="1:6">
      <c r="A1397">
        <v>29</v>
      </c>
      <c r="B1397">
        <v>-88.790999999999997</v>
      </c>
      <c r="C1397">
        <v>1927</v>
      </c>
      <c r="D1397">
        <v>500000</v>
      </c>
      <c r="E1397">
        <v>203</v>
      </c>
      <c r="F1397" s="3">
        <v>182.69235914609698</v>
      </c>
    </row>
    <row r="1398" spans="1:6">
      <c r="A1398">
        <v>30</v>
      </c>
      <c r="B1398">
        <v>-88.671999999999997</v>
      </c>
      <c r="C1398">
        <v>1927</v>
      </c>
      <c r="D1398">
        <v>500000</v>
      </c>
      <c r="E1398">
        <v>202</v>
      </c>
      <c r="F1398" s="3">
        <v>178.63985509110501</v>
      </c>
    </row>
    <row r="1399" spans="1:6">
      <c r="A1399">
        <v>31</v>
      </c>
      <c r="B1399">
        <v>-88.56</v>
      </c>
      <c r="C1399">
        <v>1927</v>
      </c>
      <c r="D1399">
        <v>500000</v>
      </c>
      <c r="E1399">
        <v>193</v>
      </c>
      <c r="F1399" s="3">
        <v>176.54523746931167</v>
      </c>
    </row>
    <row r="1400" spans="1:6">
      <c r="A1400">
        <v>32</v>
      </c>
      <c r="B1400">
        <v>-88.451999999999998</v>
      </c>
      <c r="C1400">
        <v>1927</v>
      </c>
      <c r="D1400">
        <v>500000</v>
      </c>
      <c r="E1400">
        <v>185</v>
      </c>
      <c r="F1400" s="3">
        <v>175.4696063142427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171</v>
      </c>
    </row>
    <row r="1406" spans="1:6">
      <c r="A1406" t="s">
        <v>140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56</v>
      </c>
      <c r="B1418" t="s">
        <v>35</v>
      </c>
      <c r="C1418" t="s">
        <v>38</v>
      </c>
      <c r="D1418" t="s">
        <v>55</v>
      </c>
      <c r="E1418" t="s">
        <v>54</v>
      </c>
      <c r="F1418" t="s">
        <v>75</v>
      </c>
    </row>
    <row r="1419" spans="1:10">
      <c r="A1419">
        <v>1</v>
      </c>
      <c r="B1419">
        <v>-91.947999999999993</v>
      </c>
      <c r="C1419">
        <v>1824</v>
      </c>
      <c r="D1419">
        <v>475000</v>
      </c>
      <c r="E1419">
        <v>117</v>
      </c>
      <c r="F1419" s="3">
        <v>158.34814548879891</v>
      </c>
      <c r="J1419" t="s">
        <v>212</v>
      </c>
    </row>
    <row r="1420" spans="1:10">
      <c r="A1420">
        <v>2</v>
      </c>
      <c r="B1420">
        <v>-91.838999999999999</v>
      </c>
      <c r="C1420">
        <v>1824</v>
      </c>
      <c r="D1420">
        <v>475000</v>
      </c>
      <c r="E1420">
        <v>134</v>
      </c>
      <c r="F1420" s="3">
        <v>158.76177247413577</v>
      </c>
    </row>
    <row r="1421" spans="1:10">
      <c r="A1421">
        <v>3</v>
      </c>
      <c r="B1421">
        <v>-91.724000000000004</v>
      </c>
      <c r="C1421">
        <v>1824</v>
      </c>
      <c r="D1421">
        <v>475000</v>
      </c>
      <c r="E1421">
        <v>162</v>
      </c>
      <c r="F1421" s="3">
        <v>159.61469915140168</v>
      </c>
    </row>
    <row r="1422" spans="1:10">
      <c r="A1422">
        <v>4</v>
      </c>
      <c r="B1422">
        <v>-91.611999999999995</v>
      </c>
      <c r="C1422">
        <v>1824</v>
      </c>
      <c r="D1422">
        <v>475000</v>
      </c>
      <c r="E1422">
        <v>166</v>
      </c>
      <c r="F1422" s="3">
        <v>161.16997658379015</v>
      </c>
    </row>
    <row r="1423" spans="1:10">
      <c r="A1423">
        <v>5</v>
      </c>
      <c r="B1423">
        <v>-91.5</v>
      </c>
      <c r="C1423">
        <v>1824</v>
      </c>
      <c r="D1423">
        <v>475000</v>
      </c>
      <c r="E1423">
        <v>152</v>
      </c>
      <c r="F1423" s="3">
        <v>163.92146617603731</v>
      </c>
    </row>
    <row r="1424" spans="1:10">
      <c r="A1424">
        <v>6</v>
      </c>
      <c r="B1424">
        <v>-91.394000000000005</v>
      </c>
      <c r="C1424">
        <v>1824</v>
      </c>
      <c r="D1424">
        <v>475000</v>
      </c>
      <c r="E1424">
        <v>190</v>
      </c>
      <c r="F1424" s="3">
        <v>168.2440737606143</v>
      </c>
    </row>
    <row r="1425" spans="1:6">
      <c r="A1425">
        <v>7</v>
      </c>
      <c r="B1425">
        <v>-91.281000000000006</v>
      </c>
      <c r="C1425">
        <v>1824</v>
      </c>
      <c r="D1425">
        <v>475000</v>
      </c>
      <c r="E1425">
        <v>186</v>
      </c>
      <c r="F1425" s="3">
        <v>175.56476835102509</v>
      </c>
    </row>
    <row r="1426" spans="1:6">
      <c r="A1426">
        <v>8</v>
      </c>
      <c r="B1426">
        <v>-91.165000000000006</v>
      </c>
      <c r="C1426">
        <v>1824</v>
      </c>
      <c r="D1426">
        <v>475000</v>
      </c>
      <c r="E1426">
        <v>178</v>
      </c>
      <c r="F1426" s="3">
        <v>187.12511202543948</v>
      </c>
    </row>
    <row r="1427" spans="1:6">
      <c r="A1427">
        <v>9</v>
      </c>
      <c r="B1427">
        <v>-91.049000000000007</v>
      </c>
      <c r="C1427">
        <v>1824</v>
      </c>
      <c r="D1427">
        <v>475000</v>
      </c>
      <c r="E1427">
        <v>184</v>
      </c>
      <c r="F1427" s="3">
        <v>204.02527457330666</v>
      </c>
    </row>
    <row r="1428" spans="1:6">
      <c r="A1428">
        <v>10</v>
      </c>
      <c r="B1428">
        <v>-90.933999999999997</v>
      </c>
      <c r="C1428">
        <v>1824</v>
      </c>
      <c r="D1428">
        <v>475000</v>
      </c>
      <c r="E1428">
        <v>202</v>
      </c>
      <c r="F1428" s="3">
        <v>227.09590142085901</v>
      </c>
    </row>
    <row r="1429" spans="1:6">
      <c r="A1429">
        <v>11</v>
      </c>
      <c r="B1429">
        <v>-90.823999999999998</v>
      </c>
      <c r="C1429">
        <v>1824</v>
      </c>
      <c r="D1429">
        <v>475000</v>
      </c>
      <c r="E1429">
        <v>293</v>
      </c>
      <c r="F1429" s="3">
        <v>255.52428354371904</v>
      </c>
    </row>
    <row r="1430" spans="1:6">
      <c r="A1430">
        <v>12</v>
      </c>
      <c r="B1430">
        <v>-90.709000000000003</v>
      </c>
      <c r="C1430">
        <v>1824</v>
      </c>
      <c r="D1430">
        <v>475000</v>
      </c>
      <c r="E1430">
        <v>271</v>
      </c>
      <c r="F1430" s="3">
        <v>291.53675744623138</v>
      </c>
    </row>
    <row r="1431" spans="1:6">
      <c r="A1431">
        <v>13</v>
      </c>
      <c r="B1431">
        <v>-90.594999999999999</v>
      </c>
      <c r="C1431">
        <v>1824</v>
      </c>
      <c r="D1431">
        <v>475000</v>
      </c>
      <c r="E1431">
        <v>312</v>
      </c>
      <c r="F1431" s="3">
        <v>332.08374039715221</v>
      </c>
    </row>
    <row r="1432" spans="1:6">
      <c r="A1432">
        <v>14</v>
      </c>
      <c r="B1432">
        <v>-90.486999999999995</v>
      </c>
      <c r="C1432">
        <v>1824</v>
      </c>
      <c r="D1432">
        <v>475000</v>
      </c>
      <c r="E1432">
        <v>407</v>
      </c>
      <c r="F1432" s="3">
        <v>372.46648586026203</v>
      </c>
    </row>
    <row r="1433" spans="1:6">
      <c r="A1433">
        <v>15</v>
      </c>
      <c r="B1433">
        <v>-90.372</v>
      </c>
      <c r="C1433">
        <v>1824</v>
      </c>
      <c r="D1433">
        <v>475000</v>
      </c>
      <c r="E1433">
        <v>416</v>
      </c>
      <c r="F1433" s="3">
        <v>413.89002948205581</v>
      </c>
    </row>
    <row r="1434" spans="1:6">
      <c r="A1434">
        <v>16</v>
      </c>
      <c r="B1434">
        <v>-90.256</v>
      </c>
      <c r="C1434">
        <v>1824</v>
      </c>
      <c r="D1434">
        <v>475000</v>
      </c>
      <c r="E1434">
        <v>441</v>
      </c>
      <c r="F1434" s="3">
        <v>449.57398447522212</v>
      </c>
    </row>
    <row r="1435" spans="1:6">
      <c r="A1435">
        <v>17</v>
      </c>
      <c r="B1435">
        <v>-90.14</v>
      </c>
      <c r="C1435">
        <v>1824</v>
      </c>
      <c r="D1435">
        <v>475000</v>
      </c>
      <c r="E1435">
        <v>505</v>
      </c>
      <c r="F1435" s="3">
        <v>474.73090356231359</v>
      </c>
    </row>
    <row r="1436" spans="1:6">
      <c r="A1436">
        <v>18</v>
      </c>
      <c r="B1436">
        <v>-90.025000000000006</v>
      </c>
      <c r="C1436">
        <v>1824</v>
      </c>
      <c r="D1436">
        <v>475000</v>
      </c>
      <c r="E1436">
        <v>504</v>
      </c>
      <c r="F1436" s="3">
        <v>485.97196882105845</v>
      </c>
    </row>
    <row r="1437" spans="1:6">
      <c r="A1437">
        <v>19</v>
      </c>
      <c r="B1437">
        <v>-89.918999999999997</v>
      </c>
      <c r="C1437">
        <v>1824</v>
      </c>
      <c r="D1437">
        <v>475000</v>
      </c>
      <c r="E1437">
        <v>505</v>
      </c>
      <c r="F1437" s="3">
        <v>482.8874618678858</v>
      </c>
    </row>
    <row r="1438" spans="1:6">
      <c r="A1438">
        <v>20</v>
      </c>
      <c r="B1438">
        <v>-89.805999999999997</v>
      </c>
      <c r="C1438">
        <v>1824</v>
      </c>
      <c r="D1438">
        <v>475000</v>
      </c>
      <c r="E1438">
        <v>443</v>
      </c>
      <c r="F1438" s="3">
        <v>465.80433859049862</v>
      </c>
    </row>
    <row r="1439" spans="1:6">
      <c r="A1439">
        <v>21</v>
      </c>
      <c r="B1439">
        <v>-89.691000000000003</v>
      </c>
      <c r="C1439">
        <v>1824</v>
      </c>
      <c r="D1439">
        <v>475000</v>
      </c>
      <c r="E1439">
        <v>444</v>
      </c>
      <c r="F1439" s="3">
        <v>436.08761146995039</v>
      </c>
    </row>
    <row r="1440" spans="1:6">
      <c r="A1440">
        <v>22</v>
      </c>
      <c r="B1440">
        <v>-89.576999999999998</v>
      </c>
      <c r="C1440">
        <v>1824</v>
      </c>
      <c r="D1440">
        <v>475000</v>
      </c>
      <c r="E1440">
        <v>401</v>
      </c>
      <c r="F1440" s="3">
        <v>398.07084164119249</v>
      </c>
    </row>
    <row r="1441" spans="1:6">
      <c r="A1441">
        <v>23</v>
      </c>
      <c r="B1441">
        <v>-89.457999999999998</v>
      </c>
      <c r="C1441">
        <v>1824</v>
      </c>
      <c r="D1441">
        <v>475000</v>
      </c>
      <c r="E1441">
        <v>330</v>
      </c>
      <c r="F1441" s="3">
        <v>354.0256743163921</v>
      </c>
    </row>
    <row r="1442" spans="1:6">
      <c r="A1442">
        <v>24</v>
      </c>
      <c r="B1442">
        <v>-89.341999999999999</v>
      </c>
      <c r="C1442">
        <v>1824</v>
      </c>
      <c r="D1442">
        <v>475000</v>
      </c>
      <c r="E1442">
        <v>250</v>
      </c>
      <c r="F1442" s="3">
        <v>311.27775673056072</v>
      </c>
    </row>
    <row r="1443" spans="1:6">
      <c r="A1443">
        <v>25</v>
      </c>
      <c r="B1443">
        <v>-89.234999999999999</v>
      </c>
      <c r="C1443">
        <v>1824</v>
      </c>
      <c r="D1443">
        <v>475000</v>
      </c>
      <c r="E1443">
        <v>278</v>
      </c>
      <c r="F1443" s="3">
        <v>275.09157073834047</v>
      </c>
    </row>
    <row r="1444" spans="1:6">
      <c r="A1444">
        <v>26</v>
      </c>
      <c r="B1444">
        <v>-89.13</v>
      </c>
      <c r="C1444">
        <v>1824</v>
      </c>
      <c r="D1444">
        <v>475000</v>
      </c>
      <c r="E1444">
        <v>267</v>
      </c>
      <c r="F1444" s="3">
        <v>244.41298764810105</v>
      </c>
    </row>
    <row r="1445" spans="1:6">
      <c r="A1445">
        <v>27</v>
      </c>
      <c r="B1445">
        <v>-89.016000000000005</v>
      </c>
      <c r="C1445">
        <v>1824</v>
      </c>
      <c r="D1445">
        <v>475000</v>
      </c>
      <c r="E1445">
        <v>222</v>
      </c>
      <c r="F1445" s="3">
        <v>217.43521168265573</v>
      </c>
    </row>
    <row r="1446" spans="1:6">
      <c r="A1446">
        <v>28</v>
      </c>
      <c r="B1446">
        <v>-88.896000000000001</v>
      </c>
      <c r="C1446">
        <v>1824</v>
      </c>
      <c r="D1446">
        <v>475000</v>
      </c>
      <c r="E1446">
        <v>235</v>
      </c>
      <c r="F1446" s="3">
        <v>196.12819565586224</v>
      </c>
    </row>
    <row r="1447" spans="1:6">
      <c r="A1447">
        <v>29</v>
      </c>
      <c r="B1447">
        <v>-88.790999999999997</v>
      </c>
      <c r="C1447">
        <v>1824</v>
      </c>
      <c r="D1447">
        <v>475000</v>
      </c>
      <c r="E1447">
        <v>223</v>
      </c>
      <c r="F1447" s="3">
        <v>182.78827082075526</v>
      </c>
    </row>
    <row r="1448" spans="1:6">
      <c r="A1448">
        <v>30</v>
      </c>
      <c r="B1448">
        <v>-88.671999999999997</v>
      </c>
      <c r="C1448">
        <v>1824</v>
      </c>
      <c r="D1448">
        <v>475000</v>
      </c>
      <c r="E1448">
        <v>218</v>
      </c>
      <c r="F1448" s="3">
        <v>172.50694557638315</v>
      </c>
    </row>
    <row r="1449" spans="1:6">
      <c r="A1449">
        <v>31</v>
      </c>
      <c r="B1449">
        <v>-88.56</v>
      </c>
      <c r="C1449">
        <v>1824</v>
      </c>
      <c r="D1449">
        <v>475000</v>
      </c>
      <c r="E1449">
        <v>176</v>
      </c>
      <c r="F1449" s="3">
        <v>166.36176415863653</v>
      </c>
    </row>
    <row r="1450" spans="1:6">
      <c r="A1450">
        <v>32</v>
      </c>
      <c r="B1450">
        <v>-88.451999999999998</v>
      </c>
      <c r="C1450">
        <v>1824</v>
      </c>
      <c r="D1450">
        <v>475000</v>
      </c>
      <c r="E1450">
        <v>182</v>
      </c>
      <c r="F1450" s="3">
        <v>162.7055058002897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173</v>
      </c>
    </row>
    <row r="1456" spans="1:6">
      <c r="A1456" t="s">
        <v>99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56</v>
      </c>
      <c r="B1468" t="s">
        <v>35</v>
      </c>
      <c r="C1468" t="s">
        <v>38</v>
      </c>
      <c r="D1468" t="s">
        <v>55</v>
      </c>
      <c r="E1468" t="s">
        <v>54</v>
      </c>
      <c r="F1468" t="s">
        <v>75</v>
      </c>
    </row>
    <row r="1469" spans="1:10">
      <c r="A1469">
        <v>1</v>
      </c>
      <c r="B1469">
        <v>-91.947999999999993</v>
      </c>
      <c r="C1469">
        <v>1390</v>
      </c>
      <c r="D1469">
        <v>362000</v>
      </c>
      <c r="E1469">
        <v>109</v>
      </c>
      <c r="F1469" s="3">
        <v>139.71545328484115</v>
      </c>
      <c r="J1469" t="s">
        <v>213</v>
      </c>
    </row>
    <row r="1470" spans="1:10">
      <c r="A1470">
        <v>2</v>
      </c>
      <c r="B1470">
        <v>-91.838999999999999</v>
      </c>
      <c r="C1470">
        <v>1390</v>
      </c>
      <c r="D1470">
        <v>362000</v>
      </c>
      <c r="E1470">
        <v>138</v>
      </c>
      <c r="F1470" s="3">
        <v>139.79019952309184</v>
      </c>
    </row>
    <row r="1471" spans="1:10">
      <c r="A1471">
        <v>3</v>
      </c>
      <c r="B1471">
        <v>-91.724000000000004</v>
      </c>
      <c r="C1471">
        <v>1390</v>
      </c>
      <c r="D1471">
        <v>362000</v>
      </c>
      <c r="E1471">
        <v>128</v>
      </c>
      <c r="F1471" s="3">
        <v>140.01092782832086</v>
      </c>
    </row>
    <row r="1472" spans="1:10">
      <c r="A1472">
        <v>4</v>
      </c>
      <c r="B1472">
        <v>-91.611999999999995</v>
      </c>
      <c r="C1472">
        <v>1390</v>
      </c>
      <c r="D1472">
        <v>362000</v>
      </c>
      <c r="E1472">
        <v>138</v>
      </c>
      <c r="F1472" s="3">
        <v>140.57031470030162</v>
      </c>
    </row>
    <row r="1473" spans="1:6">
      <c r="A1473">
        <v>5</v>
      </c>
      <c r="B1473">
        <v>-91.5</v>
      </c>
      <c r="C1473">
        <v>1390</v>
      </c>
      <c r="D1473">
        <v>362000</v>
      </c>
      <c r="E1473">
        <v>121</v>
      </c>
      <c r="F1473" s="3">
        <v>141.89969147743645</v>
      </c>
    </row>
    <row r="1474" spans="1:6">
      <c r="A1474">
        <v>6</v>
      </c>
      <c r="B1474">
        <v>-91.394000000000005</v>
      </c>
      <c r="C1474">
        <v>1390</v>
      </c>
      <c r="D1474">
        <v>362000</v>
      </c>
      <c r="E1474">
        <v>147</v>
      </c>
      <c r="F1474" s="3">
        <v>144.59834103380078</v>
      </c>
    </row>
    <row r="1475" spans="1:6">
      <c r="A1475">
        <v>7</v>
      </c>
      <c r="B1475">
        <v>-91.281000000000006</v>
      </c>
      <c r="C1475">
        <v>1390</v>
      </c>
      <c r="D1475">
        <v>362000</v>
      </c>
      <c r="E1475">
        <v>156</v>
      </c>
      <c r="F1475" s="3">
        <v>150.3518744311024</v>
      </c>
    </row>
    <row r="1476" spans="1:6">
      <c r="A1476">
        <v>8</v>
      </c>
      <c r="B1476">
        <v>-91.165000000000006</v>
      </c>
      <c r="C1476">
        <v>1390</v>
      </c>
      <c r="D1476">
        <v>362000</v>
      </c>
      <c r="E1476">
        <v>187</v>
      </c>
      <c r="F1476" s="3">
        <v>161.52715377337796</v>
      </c>
    </row>
    <row r="1477" spans="1:6">
      <c r="A1477">
        <v>9</v>
      </c>
      <c r="B1477">
        <v>-91.049000000000007</v>
      </c>
      <c r="C1477">
        <v>1390</v>
      </c>
      <c r="D1477">
        <v>362000</v>
      </c>
      <c r="E1477">
        <v>170</v>
      </c>
      <c r="F1477" s="3">
        <v>180.97782547353816</v>
      </c>
    </row>
    <row r="1478" spans="1:6">
      <c r="A1478">
        <v>10</v>
      </c>
      <c r="B1478">
        <v>-90.933999999999997</v>
      </c>
      <c r="C1478">
        <v>1390</v>
      </c>
      <c r="D1478">
        <v>362000</v>
      </c>
      <c r="E1478">
        <v>231</v>
      </c>
      <c r="F1478" s="3">
        <v>211.44455367677426</v>
      </c>
    </row>
    <row r="1479" spans="1:6">
      <c r="A1479">
        <v>11</v>
      </c>
      <c r="B1479">
        <v>-90.823999999999998</v>
      </c>
      <c r="C1479">
        <v>1390</v>
      </c>
      <c r="D1479">
        <v>362000</v>
      </c>
      <c r="E1479">
        <v>248</v>
      </c>
      <c r="F1479" s="3">
        <v>252.82389224271074</v>
      </c>
    </row>
    <row r="1480" spans="1:6">
      <c r="A1480">
        <v>12</v>
      </c>
      <c r="B1480">
        <v>-90.709000000000003</v>
      </c>
      <c r="C1480">
        <v>1390</v>
      </c>
      <c r="D1480">
        <v>362000</v>
      </c>
      <c r="E1480">
        <v>268</v>
      </c>
      <c r="F1480" s="3">
        <v>308.36127575717592</v>
      </c>
    </row>
    <row r="1481" spans="1:6">
      <c r="A1481">
        <v>13</v>
      </c>
      <c r="B1481">
        <v>-90.594999999999999</v>
      </c>
      <c r="C1481">
        <v>1390</v>
      </c>
      <c r="D1481">
        <v>362000</v>
      </c>
      <c r="E1481">
        <v>369</v>
      </c>
      <c r="F1481" s="3">
        <v>371.64664478781975</v>
      </c>
    </row>
    <row r="1482" spans="1:6">
      <c r="A1482">
        <v>14</v>
      </c>
      <c r="B1482">
        <v>-90.486999999999995</v>
      </c>
      <c r="C1482">
        <v>1390</v>
      </c>
      <c r="D1482">
        <v>362000</v>
      </c>
      <c r="E1482">
        <v>443</v>
      </c>
      <c r="F1482" s="3">
        <v>431.87478225790233</v>
      </c>
    </row>
    <row r="1483" spans="1:6">
      <c r="A1483">
        <v>15</v>
      </c>
      <c r="B1483">
        <v>-90.372</v>
      </c>
      <c r="C1483">
        <v>1390</v>
      </c>
      <c r="D1483">
        <v>362000</v>
      </c>
      <c r="E1483">
        <v>526</v>
      </c>
      <c r="F1483" s="3">
        <v>485.97102052975674</v>
      </c>
    </row>
    <row r="1484" spans="1:6">
      <c r="A1484">
        <v>16</v>
      </c>
      <c r="B1484">
        <v>-90.256</v>
      </c>
      <c r="C1484">
        <v>1390</v>
      </c>
      <c r="D1484">
        <v>362000</v>
      </c>
      <c r="E1484">
        <v>510</v>
      </c>
      <c r="F1484" s="3">
        <v>519.34094644592949</v>
      </c>
    </row>
    <row r="1485" spans="1:6">
      <c r="A1485">
        <v>17</v>
      </c>
      <c r="B1485">
        <v>-90.14</v>
      </c>
      <c r="C1485">
        <v>1390</v>
      </c>
      <c r="D1485">
        <v>362000</v>
      </c>
      <c r="E1485">
        <v>571</v>
      </c>
      <c r="F1485" s="3">
        <v>524.04688205077889</v>
      </c>
    </row>
    <row r="1486" spans="1:6">
      <c r="A1486">
        <v>18</v>
      </c>
      <c r="B1486">
        <v>-90.025000000000006</v>
      </c>
      <c r="C1486">
        <v>1390</v>
      </c>
      <c r="D1486">
        <v>362000</v>
      </c>
      <c r="E1486">
        <v>467</v>
      </c>
      <c r="F1486" s="3">
        <v>499.3393929859472</v>
      </c>
    </row>
    <row r="1487" spans="1:6">
      <c r="A1487">
        <v>19</v>
      </c>
      <c r="B1487">
        <v>-89.918999999999997</v>
      </c>
      <c r="C1487">
        <v>1390</v>
      </c>
      <c r="D1487">
        <v>362000</v>
      </c>
      <c r="E1487">
        <v>456</v>
      </c>
      <c r="F1487" s="3">
        <v>455.3060283113283</v>
      </c>
    </row>
    <row r="1488" spans="1:6">
      <c r="A1488">
        <v>20</v>
      </c>
      <c r="B1488">
        <v>-89.805999999999997</v>
      </c>
      <c r="C1488">
        <v>1390</v>
      </c>
      <c r="D1488">
        <v>362000</v>
      </c>
      <c r="E1488">
        <v>377</v>
      </c>
      <c r="F1488" s="3">
        <v>394.88416167653855</v>
      </c>
    </row>
    <row r="1489" spans="1:6">
      <c r="A1489">
        <v>21</v>
      </c>
      <c r="B1489">
        <v>-89.691000000000003</v>
      </c>
      <c r="C1489">
        <v>1390</v>
      </c>
      <c r="D1489">
        <v>362000</v>
      </c>
      <c r="E1489">
        <v>328</v>
      </c>
      <c r="F1489" s="3">
        <v>329.89915050487468</v>
      </c>
    </row>
    <row r="1490" spans="1:6">
      <c r="A1490">
        <v>22</v>
      </c>
      <c r="B1490">
        <v>-89.576999999999998</v>
      </c>
      <c r="C1490">
        <v>1390</v>
      </c>
      <c r="D1490">
        <v>362000</v>
      </c>
      <c r="E1490">
        <v>266</v>
      </c>
      <c r="F1490" s="3">
        <v>271.25148717302773</v>
      </c>
    </row>
    <row r="1491" spans="1:6">
      <c r="A1491">
        <v>23</v>
      </c>
      <c r="B1491">
        <v>-89.457999999999998</v>
      </c>
      <c r="C1491">
        <v>1390</v>
      </c>
      <c r="D1491">
        <v>362000</v>
      </c>
      <c r="E1491">
        <v>207</v>
      </c>
      <c r="F1491" s="3">
        <v>222.16859218716618</v>
      </c>
    </row>
    <row r="1492" spans="1:6">
      <c r="A1492">
        <v>24</v>
      </c>
      <c r="B1492">
        <v>-89.341999999999999</v>
      </c>
      <c r="C1492">
        <v>1390</v>
      </c>
      <c r="D1492">
        <v>362000</v>
      </c>
      <c r="E1492">
        <v>211</v>
      </c>
      <c r="F1492" s="3">
        <v>187.95064012865109</v>
      </c>
    </row>
    <row r="1493" spans="1:6">
      <c r="A1493">
        <v>25</v>
      </c>
      <c r="B1493">
        <v>-89.234999999999999</v>
      </c>
      <c r="C1493">
        <v>1390</v>
      </c>
      <c r="D1493">
        <v>362000</v>
      </c>
      <c r="E1493">
        <v>200</v>
      </c>
      <c r="F1493" s="3">
        <v>167.1172657835682</v>
      </c>
    </row>
    <row r="1494" spans="1:6">
      <c r="A1494">
        <v>26</v>
      </c>
      <c r="B1494">
        <v>-89.13</v>
      </c>
      <c r="C1494">
        <v>1390</v>
      </c>
      <c r="D1494">
        <v>362000</v>
      </c>
      <c r="E1494">
        <v>156</v>
      </c>
      <c r="F1494" s="3">
        <v>154.43540761612428</v>
      </c>
    </row>
    <row r="1495" spans="1:6">
      <c r="A1495">
        <v>27</v>
      </c>
      <c r="B1495">
        <v>-89.016000000000005</v>
      </c>
      <c r="C1495">
        <v>1390</v>
      </c>
      <c r="D1495">
        <v>362000</v>
      </c>
      <c r="E1495">
        <v>154</v>
      </c>
      <c r="F1495" s="3">
        <v>146.66781886092031</v>
      </c>
    </row>
    <row r="1496" spans="1:6">
      <c r="A1496">
        <v>28</v>
      </c>
      <c r="B1496">
        <v>-88.896000000000001</v>
      </c>
      <c r="C1496">
        <v>1390</v>
      </c>
      <c r="D1496">
        <v>362000</v>
      </c>
      <c r="E1496">
        <v>166</v>
      </c>
      <c r="F1496" s="3">
        <v>142.60726942048365</v>
      </c>
    </row>
    <row r="1497" spans="1:6">
      <c r="A1497">
        <v>29</v>
      </c>
      <c r="B1497">
        <v>-88.790999999999997</v>
      </c>
      <c r="C1497">
        <v>1390</v>
      </c>
      <c r="D1497">
        <v>362000</v>
      </c>
      <c r="E1497">
        <v>149</v>
      </c>
      <c r="F1497" s="3">
        <v>140.95427699650787</v>
      </c>
    </row>
    <row r="1498" spans="1:6">
      <c r="A1498">
        <v>30</v>
      </c>
      <c r="B1498">
        <v>-88.671999999999997</v>
      </c>
      <c r="C1498">
        <v>1390</v>
      </c>
      <c r="D1498">
        <v>362000</v>
      </c>
      <c r="E1498">
        <v>142</v>
      </c>
      <c r="F1498" s="3">
        <v>140.1381874950311</v>
      </c>
    </row>
    <row r="1499" spans="1:6">
      <c r="A1499">
        <v>31</v>
      </c>
      <c r="B1499">
        <v>-88.56</v>
      </c>
      <c r="C1499">
        <v>1390</v>
      </c>
      <c r="D1499">
        <v>362000</v>
      </c>
      <c r="E1499">
        <v>132</v>
      </c>
      <c r="F1499" s="3">
        <v>139.84140928777219</v>
      </c>
    </row>
    <row r="1500" spans="1:6">
      <c r="A1500">
        <v>32</v>
      </c>
      <c r="B1500">
        <v>-88.451999999999998</v>
      </c>
      <c r="C1500">
        <v>1390</v>
      </c>
      <c r="D1500">
        <v>362000</v>
      </c>
      <c r="E1500">
        <v>158</v>
      </c>
      <c r="F1500" s="3">
        <v>139.73433715529782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175</v>
      </c>
    </row>
    <row r="1506" spans="1:10">
      <c r="A1506" t="s">
        <v>145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56</v>
      </c>
      <c r="B1518" t="s">
        <v>35</v>
      </c>
      <c r="C1518" t="s">
        <v>38</v>
      </c>
      <c r="D1518" t="s">
        <v>55</v>
      </c>
      <c r="E1518" t="s">
        <v>54</v>
      </c>
      <c r="F1518" t="s">
        <v>75</v>
      </c>
    </row>
    <row r="1519" spans="1:10">
      <c r="A1519">
        <v>1</v>
      </c>
      <c r="B1519">
        <v>-91.947999999999993</v>
      </c>
      <c r="C1519">
        <v>1155</v>
      </c>
      <c r="D1519">
        <v>300000</v>
      </c>
      <c r="E1519">
        <v>85</v>
      </c>
      <c r="F1519" s="3">
        <v>113.52705811676964</v>
      </c>
      <c r="J1519" t="s">
        <v>214</v>
      </c>
    </row>
    <row r="1520" spans="1:10">
      <c r="A1520">
        <v>2</v>
      </c>
      <c r="B1520">
        <v>-91.838999999999999</v>
      </c>
      <c r="C1520">
        <v>1155</v>
      </c>
      <c r="D1520">
        <v>300000</v>
      </c>
      <c r="E1520">
        <v>90</v>
      </c>
      <c r="F1520" s="3">
        <v>113.54670579538244</v>
      </c>
    </row>
    <row r="1521" spans="1:6">
      <c r="A1521">
        <v>3</v>
      </c>
      <c r="B1521">
        <v>-91.724000000000004</v>
      </c>
      <c r="C1521">
        <v>1155</v>
      </c>
      <c r="D1521">
        <v>300000</v>
      </c>
      <c r="E1521">
        <v>107</v>
      </c>
      <c r="F1521" s="3">
        <v>113.61899043224568</v>
      </c>
    </row>
    <row r="1522" spans="1:6">
      <c r="A1522">
        <v>4</v>
      </c>
      <c r="B1522">
        <v>-91.611999999999995</v>
      </c>
      <c r="C1522">
        <v>1155</v>
      </c>
      <c r="D1522">
        <v>300000</v>
      </c>
      <c r="E1522">
        <v>111</v>
      </c>
      <c r="F1522" s="3">
        <v>113.84275102117272</v>
      </c>
    </row>
    <row r="1523" spans="1:6">
      <c r="A1523">
        <v>5</v>
      </c>
      <c r="B1523">
        <v>-91.5</v>
      </c>
      <c r="C1523">
        <v>1155</v>
      </c>
      <c r="D1523">
        <v>300000</v>
      </c>
      <c r="E1523">
        <v>112</v>
      </c>
      <c r="F1523" s="3">
        <v>114.47864669733474</v>
      </c>
    </row>
    <row r="1524" spans="1:6">
      <c r="A1524">
        <v>6</v>
      </c>
      <c r="B1524">
        <v>-91.394000000000005</v>
      </c>
      <c r="C1524">
        <v>1155</v>
      </c>
      <c r="D1524">
        <v>300000</v>
      </c>
      <c r="E1524">
        <v>112</v>
      </c>
      <c r="F1524" s="3">
        <v>115.98489529738019</v>
      </c>
    </row>
    <row r="1525" spans="1:6">
      <c r="A1525">
        <v>7</v>
      </c>
      <c r="B1525">
        <v>-91.281000000000006</v>
      </c>
      <c r="C1525">
        <v>1155</v>
      </c>
      <c r="D1525">
        <v>300000</v>
      </c>
      <c r="E1525">
        <v>126</v>
      </c>
      <c r="F1525" s="3">
        <v>119.6723724889647</v>
      </c>
    </row>
    <row r="1526" spans="1:6">
      <c r="A1526">
        <v>8</v>
      </c>
      <c r="B1526">
        <v>-91.165000000000006</v>
      </c>
      <c r="C1526">
        <v>1155</v>
      </c>
      <c r="D1526">
        <v>300000</v>
      </c>
      <c r="E1526">
        <v>132</v>
      </c>
      <c r="F1526" s="3">
        <v>127.7732471233367</v>
      </c>
    </row>
    <row r="1527" spans="1:6">
      <c r="A1527">
        <v>9</v>
      </c>
      <c r="B1527">
        <v>-91.049000000000007</v>
      </c>
      <c r="C1527">
        <v>1155</v>
      </c>
      <c r="D1527">
        <v>300000</v>
      </c>
      <c r="E1527">
        <v>143</v>
      </c>
      <c r="F1527" s="3">
        <v>143.39461998005876</v>
      </c>
    </row>
    <row r="1528" spans="1:6">
      <c r="A1528">
        <v>10</v>
      </c>
      <c r="B1528">
        <v>-90.933999999999997</v>
      </c>
      <c r="C1528">
        <v>1155</v>
      </c>
      <c r="D1528">
        <v>300000</v>
      </c>
      <c r="E1528">
        <v>152</v>
      </c>
      <c r="F1528" s="3">
        <v>169.88351229536002</v>
      </c>
    </row>
    <row r="1529" spans="1:6">
      <c r="A1529">
        <v>11</v>
      </c>
      <c r="B1529">
        <v>-90.823999999999998</v>
      </c>
      <c r="C1529">
        <v>1155</v>
      </c>
      <c r="D1529">
        <v>300000</v>
      </c>
      <c r="E1529">
        <v>210</v>
      </c>
      <c r="F1529" s="3">
        <v>207.86460610867439</v>
      </c>
    </row>
    <row r="1530" spans="1:6">
      <c r="A1530">
        <v>12</v>
      </c>
      <c r="B1530">
        <v>-90.709000000000003</v>
      </c>
      <c r="C1530">
        <v>1155</v>
      </c>
      <c r="D1530">
        <v>300000</v>
      </c>
      <c r="E1530">
        <v>247</v>
      </c>
      <c r="F1530" s="3">
        <v>260.34415699267686</v>
      </c>
    </row>
    <row r="1531" spans="1:6">
      <c r="A1531">
        <v>13</v>
      </c>
      <c r="B1531">
        <v>-90.594999999999999</v>
      </c>
      <c r="C1531">
        <v>1155</v>
      </c>
      <c r="D1531">
        <v>300000</v>
      </c>
      <c r="E1531">
        <v>317</v>
      </c>
      <c r="F1531" s="3">
        <v>320.0707605119548</v>
      </c>
    </row>
    <row r="1532" spans="1:6">
      <c r="A1532">
        <v>14</v>
      </c>
      <c r="B1532">
        <v>-90.486999999999995</v>
      </c>
      <c r="C1532">
        <v>1155</v>
      </c>
      <c r="D1532">
        <v>300000</v>
      </c>
      <c r="E1532">
        <v>390</v>
      </c>
      <c r="F1532" s="3">
        <v>374.56488961136847</v>
      </c>
    </row>
    <row r="1533" spans="1:6">
      <c r="A1533">
        <v>15</v>
      </c>
      <c r="B1533">
        <v>-90.372</v>
      </c>
      <c r="C1533">
        <v>1155</v>
      </c>
      <c r="D1533">
        <v>300000</v>
      </c>
      <c r="E1533">
        <v>452</v>
      </c>
      <c r="F1533" s="3">
        <v>417.99978488384602</v>
      </c>
    </row>
    <row r="1534" spans="1:6">
      <c r="A1534">
        <v>16</v>
      </c>
      <c r="B1534">
        <v>-90.256</v>
      </c>
      <c r="C1534">
        <v>1155</v>
      </c>
      <c r="D1534">
        <v>300000</v>
      </c>
      <c r="E1534">
        <v>419</v>
      </c>
      <c r="F1534" s="3">
        <v>435.39496481340649</v>
      </c>
    </row>
    <row r="1535" spans="1:6">
      <c r="A1535">
        <v>17</v>
      </c>
      <c r="B1535">
        <v>-90.14</v>
      </c>
      <c r="C1535">
        <v>1155</v>
      </c>
      <c r="D1535">
        <v>300000</v>
      </c>
      <c r="E1535">
        <v>460</v>
      </c>
      <c r="F1535" s="3">
        <v>421.36544072422862</v>
      </c>
    </row>
    <row r="1536" spans="1:6">
      <c r="A1536">
        <v>18</v>
      </c>
      <c r="B1536">
        <v>-90.025000000000006</v>
      </c>
      <c r="C1536">
        <v>1155</v>
      </c>
      <c r="D1536">
        <v>300000</v>
      </c>
      <c r="E1536">
        <v>389</v>
      </c>
      <c r="F1536" s="3">
        <v>380.34256926530134</v>
      </c>
    </row>
    <row r="1537" spans="1:6">
      <c r="A1537">
        <v>19</v>
      </c>
      <c r="B1537">
        <v>-89.918999999999997</v>
      </c>
      <c r="C1537">
        <v>1155</v>
      </c>
      <c r="D1537">
        <v>300000</v>
      </c>
      <c r="E1537">
        <v>272</v>
      </c>
      <c r="F1537" s="3">
        <v>327.86951748988679</v>
      </c>
    </row>
    <row r="1538" spans="1:6">
      <c r="A1538">
        <v>20</v>
      </c>
      <c r="B1538">
        <v>-89.805999999999997</v>
      </c>
      <c r="C1538">
        <v>1155</v>
      </c>
      <c r="D1538">
        <v>300000</v>
      </c>
      <c r="E1538">
        <v>255</v>
      </c>
      <c r="F1538" s="3">
        <v>268.31508777650083</v>
      </c>
    </row>
    <row r="1539" spans="1:6">
      <c r="A1539">
        <v>21</v>
      </c>
      <c r="B1539">
        <v>-89.691000000000003</v>
      </c>
      <c r="C1539">
        <v>1155</v>
      </c>
      <c r="D1539">
        <v>300000</v>
      </c>
      <c r="E1539">
        <v>219</v>
      </c>
      <c r="F1539" s="3">
        <v>214.33489613029988</v>
      </c>
    </row>
    <row r="1540" spans="1:6">
      <c r="A1540">
        <v>22</v>
      </c>
      <c r="B1540">
        <v>-89.576999999999998</v>
      </c>
      <c r="C1540">
        <v>1155</v>
      </c>
      <c r="D1540">
        <v>300000</v>
      </c>
      <c r="E1540">
        <v>179</v>
      </c>
      <c r="F1540" s="3">
        <v>173.32407474473786</v>
      </c>
    </row>
    <row r="1541" spans="1:6">
      <c r="A1541">
        <v>23</v>
      </c>
      <c r="B1541">
        <v>-89.457999999999998</v>
      </c>
      <c r="C1541">
        <v>1155</v>
      </c>
      <c r="D1541">
        <v>300000</v>
      </c>
      <c r="E1541">
        <v>203</v>
      </c>
      <c r="F1541" s="3">
        <v>144.79445691117425</v>
      </c>
    </row>
    <row r="1542" spans="1:6">
      <c r="A1542">
        <v>24</v>
      </c>
      <c r="B1542">
        <v>-89.341999999999999</v>
      </c>
      <c r="C1542">
        <v>1155</v>
      </c>
      <c r="D1542">
        <v>300000</v>
      </c>
      <c r="E1542">
        <v>127</v>
      </c>
      <c r="F1542" s="3">
        <v>128.54108023636115</v>
      </c>
    </row>
    <row r="1543" spans="1:6">
      <c r="A1543">
        <v>25</v>
      </c>
      <c r="B1543">
        <v>-89.234999999999999</v>
      </c>
      <c r="C1543">
        <v>1155</v>
      </c>
      <c r="D1543">
        <v>300000</v>
      </c>
      <c r="E1543">
        <v>141</v>
      </c>
      <c r="F1543" s="3">
        <v>120.50827217770473</v>
      </c>
    </row>
    <row r="1544" spans="1:6">
      <c r="A1544">
        <v>26</v>
      </c>
      <c r="B1544">
        <v>-89.13</v>
      </c>
      <c r="C1544">
        <v>1155</v>
      </c>
      <c r="D1544">
        <v>300000</v>
      </c>
      <c r="E1544">
        <v>147</v>
      </c>
      <c r="F1544" s="3">
        <v>116.55588085652919</v>
      </c>
    </row>
    <row r="1545" spans="1:6">
      <c r="A1545">
        <v>27</v>
      </c>
      <c r="B1545">
        <v>-89.016000000000005</v>
      </c>
      <c r="C1545">
        <v>1155</v>
      </c>
      <c r="D1545">
        <v>300000</v>
      </c>
      <c r="E1545">
        <v>135</v>
      </c>
      <c r="F1545" s="3">
        <v>114.63899634790712</v>
      </c>
    </row>
    <row r="1546" spans="1:6">
      <c r="A1546">
        <v>28</v>
      </c>
      <c r="B1546">
        <v>-88.896000000000001</v>
      </c>
      <c r="C1546">
        <v>1155</v>
      </c>
      <c r="D1546">
        <v>300000</v>
      </c>
      <c r="E1546">
        <v>118</v>
      </c>
      <c r="F1546" s="3">
        <v>113.8725356717334</v>
      </c>
    </row>
    <row r="1547" spans="1:6">
      <c r="A1547">
        <v>29</v>
      </c>
      <c r="B1547">
        <v>-88.790999999999997</v>
      </c>
      <c r="C1547">
        <v>1155</v>
      </c>
      <c r="D1547">
        <v>300000</v>
      </c>
      <c r="E1547">
        <v>124</v>
      </c>
      <c r="F1547" s="3">
        <v>113.63753052638846</v>
      </c>
    </row>
    <row r="1548" spans="1:6">
      <c r="A1548">
        <v>30</v>
      </c>
      <c r="B1548">
        <v>-88.671999999999997</v>
      </c>
      <c r="C1548">
        <v>1155</v>
      </c>
      <c r="D1548">
        <v>300000</v>
      </c>
      <c r="E1548">
        <v>114</v>
      </c>
      <c r="F1548" s="3">
        <v>113.55066265763628</v>
      </c>
    </row>
    <row r="1549" spans="1:6">
      <c r="A1549">
        <v>31</v>
      </c>
      <c r="B1549">
        <v>-88.56</v>
      </c>
      <c r="C1549">
        <v>1155</v>
      </c>
      <c r="D1549">
        <v>300000</v>
      </c>
      <c r="E1549">
        <v>123</v>
      </c>
      <c r="F1549" s="3">
        <v>113.52787690681735</v>
      </c>
    </row>
    <row r="1550" spans="1:6">
      <c r="A1550">
        <v>32</v>
      </c>
      <c r="B1550">
        <v>-88.451999999999998</v>
      </c>
      <c r="C1550">
        <v>1155</v>
      </c>
      <c r="D1550">
        <v>300000</v>
      </c>
      <c r="E1550">
        <v>101</v>
      </c>
      <c r="F1550" s="3">
        <v>113.52195854542742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177</v>
      </c>
    </row>
    <row r="1556" spans="1:6">
      <c r="A1556" t="s">
        <v>145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56</v>
      </c>
      <c r="B1568" t="s">
        <v>35</v>
      </c>
      <c r="C1568" t="s">
        <v>38</v>
      </c>
      <c r="D1568" t="s">
        <v>55</v>
      </c>
      <c r="E1568" t="s">
        <v>54</v>
      </c>
      <c r="F1568" t="s">
        <v>75</v>
      </c>
    </row>
    <row r="1569" spans="1:10">
      <c r="A1569">
        <v>1</v>
      </c>
      <c r="B1569">
        <v>-91.947999999999993</v>
      </c>
      <c r="C1569">
        <v>1154</v>
      </c>
      <c r="D1569">
        <v>300000</v>
      </c>
      <c r="E1569">
        <v>86</v>
      </c>
      <c r="F1569" s="3">
        <v>121.18424201344224</v>
      </c>
      <c r="J1569" t="s">
        <v>215</v>
      </c>
    </row>
    <row r="1570" spans="1:10">
      <c r="A1570">
        <v>2</v>
      </c>
      <c r="B1570">
        <v>-91.838999999999999</v>
      </c>
      <c r="C1570">
        <v>1154</v>
      </c>
      <c r="D1570">
        <v>300000</v>
      </c>
      <c r="E1570">
        <v>100</v>
      </c>
      <c r="F1570" s="3">
        <v>121.18884902290871</v>
      </c>
    </row>
    <row r="1571" spans="1:10">
      <c r="A1571">
        <v>3</v>
      </c>
      <c r="B1571">
        <v>-91.724000000000004</v>
      </c>
      <c r="C1571">
        <v>1154</v>
      </c>
      <c r="D1571">
        <v>300000</v>
      </c>
      <c r="E1571">
        <v>102</v>
      </c>
      <c r="F1571" s="3">
        <v>121.209947728195</v>
      </c>
    </row>
    <row r="1572" spans="1:10">
      <c r="A1572">
        <v>4</v>
      </c>
      <c r="B1572">
        <v>-91.611999999999995</v>
      </c>
      <c r="C1572">
        <v>1154</v>
      </c>
      <c r="D1572">
        <v>300000</v>
      </c>
      <c r="E1572">
        <v>111</v>
      </c>
      <c r="F1572" s="3">
        <v>121.28997712654711</v>
      </c>
    </row>
    <row r="1573" spans="1:10">
      <c r="A1573">
        <v>5</v>
      </c>
      <c r="B1573">
        <v>-91.5</v>
      </c>
      <c r="C1573">
        <v>1154</v>
      </c>
      <c r="D1573">
        <v>300000</v>
      </c>
      <c r="E1573">
        <v>138</v>
      </c>
      <c r="F1573" s="3">
        <v>121.56411699065241</v>
      </c>
    </row>
    <row r="1574" spans="1:10">
      <c r="A1574">
        <v>6</v>
      </c>
      <c r="B1574">
        <v>-91.394000000000005</v>
      </c>
      <c r="C1574">
        <v>1154</v>
      </c>
      <c r="D1574">
        <v>300000</v>
      </c>
      <c r="E1574">
        <v>120</v>
      </c>
      <c r="F1574" s="3">
        <v>122.33095844832904</v>
      </c>
    </row>
    <row r="1575" spans="1:10">
      <c r="A1575">
        <v>7</v>
      </c>
      <c r="B1575">
        <v>-91.281000000000006</v>
      </c>
      <c r="C1575">
        <v>1154</v>
      </c>
      <c r="D1575">
        <v>300000</v>
      </c>
      <c r="E1575">
        <v>126</v>
      </c>
      <c r="F1575" s="3">
        <v>124.52487944437242</v>
      </c>
    </row>
    <row r="1576" spans="1:10">
      <c r="A1576">
        <v>8</v>
      </c>
      <c r="B1576">
        <v>-91.165000000000006</v>
      </c>
      <c r="C1576">
        <v>1154</v>
      </c>
      <c r="D1576">
        <v>300000</v>
      </c>
      <c r="E1576">
        <v>142</v>
      </c>
      <c r="F1576" s="3">
        <v>130.10653733052717</v>
      </c>
    </row>
    <row r="1577" spans="1:10">
      <c r="A1577">
        <v>9</v>
      </c>
      <c r="B1577">
        <v>-91.049000000000007</v>
      </c>
      <c r="C1577">
        <v>1154</v>
      </c>
      <c r="D1577">
        <v>300000</v>
      </c>
      <c r="E1577">
        <v>142</v>
      </c>
      <c r="F1577" s="3">
        <v>142.39544978681525</v>
      </c>
    </row>
    <row r="1578" spans="1:10">
      <c r="A1578">
        <v>10</v>
      </c>
      <c r="B1578">
        <v>-90.933999999999997</v>
      </c>
      <c r="C1578">
        <v>1154</v>
      </c>
      <c r="D1578">
        <v>300000</v>
      </c>
      <c r="E1578">
        <v>159</v>
      </c>
      <c r="F1578" s="3">
        <v>165.80623591511005</v>
      </c>
    </row>
    <row r="1579" spans="1:10">
      <c r="A1579">
        <v>11</v>
      </c>
      <c r="B1579">
        <v>-90.823999999999998</v>
      </c>
      <c r="C1579">
        <v>1154</v>
      </c>
      <c r="D1579">
        <v>300000</v>
      </c>
      <c r="E1579">
        <v>215</v>
      </c>
      <c r="F1579" s="3">
        <v>202.85113919751274</v>
      </c>
    </row>
    <row r="1580" spans="1:10">
      <c r="A1580">
        <v>12</v>
      </c>
      <c r="B1580">
        <v>-90.709000000000003</v>
      </c>
      <c r="C1580">
        <v>1154</v>
      </c>
      <c r="D1580">
        <v>300000</v>
      </c>
      <c r="E1580">
        <v>251</v>
      </c>
      <c r="F1580" s="3">
        <v>258.56456884603818</v>
      </c>
    </row>
    <row r="1581" spans="1:10">
      <c r="A1581">
        <v>13</v>
      </c>
      <c r="B1581">
        <v>-90.594999999999999</v>
      </c>
      <c r="C1581">
        <v>1154</v>
      </c>
      <c r="D1581">
        <v>300000</v>
      </c>
      <c r="E1581">
        <v>320</v>
      </c>
      <c r="F1581" s="3">
        <v>326.70556085739128</v>
      </c>
    </row>
    <row r="1582" spans="1:10">
      <c r="A1582">
        <v>14</v>
      </c>
      <c r="B1582">
        <v>-90.486999999999995</v>
      </c>
      <c r="C1582">
        <v>1154</v>
      </c>
      <c r="D1582">
        <v>300000</v>
      </c>
      <c r="E1582">
        <v>350</v>
      </c>
      <c r="F1582" s="3">
        <v>392.57643824931552</v>
      </c>
    </row>
    <row r="1583" spans="1:10">
      <c r="A1583">
        <v>15</v>
      </c>
      <c r="B1583">
        <v>-90.372</v>
      </c>
      <c r="C1583">
        <v>1154</v>
      </c>
      <c r="D1583">
        <v>300000</v>
      </c>
      <c r="E1583">
        <v>504</v>
      </c>
      <c r="F1583" s="3">
        <v>447.80783506791164</v>
      </c>
    </row>
    <row r="1584" spans="1:10">
      <c r="A1584">
        <v>16</v>
      </c>
      <c r="B1584">
        <v>-90.256</v>
      </c>
      <c r="C1584">
        <v>1154</v>
      </c>
      <c r="D1584">
        <v>300000</v>
      </c>
      <c r="E1584">
        <v>490</v>
      </c>
      <c r="F1584" s="3">
        <v>471.87300251507935</v>
      </c>
    </row>
    <row r="1585" spans="1:6">
      <c r="A1585">
        <v>17</v>
      </c>
      <c r="B1585">
        <v>-90.14</v>
      </c>
      <c r="C1585">
        <v>1154</v>
      </c>
      <c r="D1585">
        <v>300000</v>
      </c>
      <c r="E1585">
        <v>502</v>
      </c>
      <c r="F1585" s="3">
        <v>456.38351892396145</v>
      </c>
    </row>
    <row r="1586" spans="1:6">
      <c r="A1586">
        <v>18</v>
      </c>
      <c r="B1586">
        <v>-90.025000000000006</v>
      </c>
      <c r="C1586">
        <v>1154</v>
      </c>
      <c r="D1586">
        <v>300000</v>
      </c>
      <c r="E1586">
        <v>375</v>
      </c>
      <c r="F1586" s="3">
        <v>406.9507863880537</v>
      </c>
    </row>
    <row r="1587" spans="1:6">
      <c r="A1587">
        <v>19</v>
      </c>
      <c r="B1587">
        <v>-89.918999999999997</v>
      </c>
      <c r="C1587">
        <v>1154</v>
      </c>
      <c r="D1587">
        <v>300000</v>
      </c>
      <c r="E1587">
        <v>326</v>
      </c>
      <c r="F1587" s="3">
        <v>344.12520437786281</v>
      </c>
    </row>
    <row r="1588" spans="1:6">
      <c r="A1588">
        <v>20</v>
      </c>
      <c r="B1588">
        <v>-89.805999999999997</v>
      </c>
      <c r="C1588">
        <v>1154</v>
      </c>
      <c r="D1588">
        <v>300000</v>
      </c>
      <c r="E1588">
        <v>243</v>
      </c>
      <c r="F1588" s="3">
        <v>274.93479540880458</v>
      </c>
    </row>
    <row r="1589" spans="1:6">
      <c r="A1589">
        <v>21</v>
      </c>
      <c r="B1589">
        <v>-89.691000000000003</v>
      </c>
      <c r="C1589">
        <v>1154</v>
      </c>
      <c r="D1589">
        <v>300000</v>
      </c>
      <c r="E1589">
        <v>227</v>
      </c>
      <c r="F1589" s="3">
        <v>215.24136477692039</v>
      </c>
    </row>
    <row r="1590" spans="1:6">
      <c r="A1590">
        <v>22</v>
      </c>
      <c r="B1590">
        <v>-89.576999999999998</v>
      </c>
      <c r="C1590">
        <v>1154</v>
      </c>
      <c r="D1590">
        <v>300000</v>
      </c>
      <c r="E1590">
        <v>189</v>
      </c>
      <c r="F1590" s="3">
        <v>172.80678782489429</v>
      </c>
    </row>
    <row r="1591" spans="1:6">
      <c r="A1591">
        <v>23</v>
      </c>
      <c r="B1591">
        <v>-89.457999999999998</v>
      </c>
      <c r="C1591">
        <v>1154</v>
      </c>
      <c r="D1591">
        <v>300000</v>
      </c>
      <c r="E1591">
        <v>173</v>
      </c>
      <c r="F1591" s="3">
        <v>145.66533406651433</v>
      </c>
    </row>
    <row r="1592" spans="1:6">
      <c r="A1592">
        <v>24</v>
      </c>
      <c r="B1592">
        <v>-89.341999999999999</v>
      </c>
      <c r="C1592">
        <v>1154</v>
      </c>
      <c r="D1592">
        <v>300000</v>
      </c>
      <c r="E1592">
        <v>153</v>
      </c>
      <c r="F1592" s="3">
        <v>131.6996655721934</v>
      </c>
    </row>
    <row r="1593" spans="1:6">
      <c r="A1593">
        <v>25</v>
      </c>
      <c r="B1593">
        <v>-89.234999999999999</v>
      </c>
      <c r="C1593">
        <v>1154</v>
      </c>
      <c r="D1593">
        <v>300000</v>
      </c>
      <c r="E1593">
        <v>135</v>
      </c>
      <c r="F1593" s="3">
        <v>125.53418184078684</v>
      </c>
    </row>
    <row r="1594" spans="1:6">
      <c r="A1594">
        <v>26</v>
      </c>
      <c r="B1594">
        <v>-89.13</v>
      </c>
      <c r="C1594">
        <v>1154</v>
      </c>
      <c r="D1594">
        <v>300000</v>
      </c>
      <c r="E1594">
        <v>129</v>
      </c>
      <c r="F1594" s="3">
        <v>122.84540344823054</v>
      </c>
    </row>
    <row r="1595" spans="1:6">
      <c r="A1595">
        <v>27</v>
      </c>
      <c r="B1595">
        <v>-89.016000000000005</v>
      </c>
      <c r="C1595">
        <v>1154</v>
      </c>
      <c r="D1595">
        <v>300000</v>
      </c>
      <c r="E1595">
        <v>135</v>
      </c>
      <c r="F1595" s="3">
        <v>121.7080604840137</v>
      </c>
    </row>
    <row r="1596" spans="1:6">
      <c r="A1596">
        <v>28</v>
      </c>
      <c r="B1596">
        <v>-88.896000000000001</v>
      </c>
      <c r="C1596">
        <v>1154</v>
      </c>
      <c r="D1596">
        <v>300000</v>
      </c>
      <c r="E1596">
        <v>122</v>
      </c>
      <c r="F1596" s="3">
        <v>121.32125072611373</v>
      </c>
    </row>
    <row r="1597" spans="1:6">
      <c r="A1597">
        <v>29</v>
      </c>
      <c r="B1597">
        <v>-88.790999999999997</v>
      </c>
      <c r="C1597">
        <v>1154</v>
      </c>
      <c r="D1597">
        <v>300000</v>
      </c>
      <c r="E1597">
        <v>143</v>
      </c>
      <c r="F1597" s="3">
        <v>121.22184079444582</v>
      </c>
    </row>
    <row r="1598" spans="1:6">
      <c r="A1598">
        <v>30</v>
      </c>
      <c r="B1598">
        <v>-88.671999999999997</v>
      </c>
      <c r="C1598">
        <v>1154</v>
      </c>
      <c r="D1598">
        <v>300000</v>
      </c>
      <c r="E1598">
        <v>129</v>
      </c>
      <c r="F1598" s="3">
        <v>121.19121534915188</v>
      </c>
    </row>
    <row r="1599" spans="1:6">
      <c r="A1599">
        <v>31</v>
      </c>
      <c r="B1599">
        <v>-88.56</v>
      </c>
      <c r="C1599">
        <v>1154</v>
      </c>
      <c r="D1599">
        <v>300000</v>
      </c>
      <c r="E1599">
        <v>109</v>
      </c>
      <c r="F1599" s="3">
        <v>121.18470742734061</v>
      </c>
    </row>
    <row r="1600" spans="1:6">
      <c r="A1600">
        <v>32</v>
      </c>
      <c r="B1600">
        <v>-88.451999999999998</v>
      </c>
      <c r="C1600">
        <v>1154</v>
      </c>
      <c r="D1600">
        <v>300000</v>
      </c>
      <c r="E1600">
        <v>141</v>
      </c>
      <c r="F1600" s="3">
        <v>121.18334365614957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179</v>
      </c>
    </row>
    <row r="1606" spans="1:1">
      <c r="A1606" t="s">
        <v>150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56</v>
      </c>
      <c r="B1618" t="s">
        <v>35</v>
      </c>
      <c r="C1618" t="s">
        <v>38</v>
      </c>
      <c r="D1618" t="s">
        <v>55</v>
      </c>
      <c r="E1618" t="s">
        <v>54</v>
      </c>
      <c r="F1618" t="s">
        <v>75</v>
      </c>
    </row>
    <row r="1619" spans="1:10">
      <c r="A1619">
        <v>1</v>
      </c>
      <c r="B1619">
        <v>-91.947999999999993</v>
      </c>
      <c r="C1619">
        <v>1269</v>
      </c>
      <c r="D1619">
        <v>330000</v>
      </c>
      <c r="E1619">
        <v>110</v>
      </c>
      <c r="F1619" s="3">
        <v>126.01762978746227</v>
      </c>
      <c r="J1619" t="s">
        <v>216</v>
      </c>
    </row>
    <row r="1620" spans="1:10">
      <c r="A1620">
        <v>2</v>
      </c>
      <c r="B1620">
        <v>-91.838999999999999</v>
      </c>
      <c r="C1620">
        <v>1269</v>
      </c>
      <c r="D1620">
        <v>330000</v>
      </c>
      <c r="E1620">
        <v>118</v>
      </c>
      <c r="F1620" s="3">
        <v>126.01879978124892</v>
      </c>
    </row>
    <row r="1621" spans="1:10">
      <c r="A1621">
        <v>3</v>
      </c>
      <c r="B1621">
        <v>-91.724000000000004</v>
      </c>
      <c r="C1621">
        <v>1269</v>
      </c>
      <c r="D1621">
        <v>330000</v>
      </c>
      <c r="E1621">
        <v>112</v>
      </c>
      <c r="F1621" s="3">
        <v>126.02546147727199</v>
      </c>
    </row>
    <row r="1622" spans="1:10">
      <c r="A1622">
        <v>4</v>
      </c>
      <c r="B1622">
        <v>-91.611999999999995</v>
      </c>
      <c r="C1622">
        <v>1269</v>
      </c>
      <c r="D1622">
        <v>330000</v>
      </c>
      <c r="E1622">
        <v>105</v>
      </c>
      <c r="F1622" s="3">
        <v>126.05634017250568</v>
      </c>
    </row>
    <row r="1623" spans="1:10">
      <c r="A1623">
        <v>5</v>
      </c>
      <c r="B1623">
        <v>-91.5</v>
      </c>
      <c r="C1623">
        <v>1269</v>
      </c>
      <c r="D1623">
        <v>330000</v>
      </c>
      <c r="E1623">
        <v>112</v>
      </c>
      <c r="F1623" s="3">
        <v>126.1833915107056</v>
      </c>
    </row>
    <row r="1624" spans="1:10">
      <c r="A1624">
        <v>6</v>
      </c>
      <c r="B1624">
        <v>-91.394000000000005</v>
      </c>
      <c r="C1624">
        <v>1269</v>
      </c>
      <c r="D1624">
        <v>330000</v>
      </c>
      <c r="E1624">
        <v>127</v>
      </c>
      <c r="F1624" s="3">
        <v>126.60118560053481</v>
      </c>
    </row>
    <row r="1625" spans="1:10">
      <c r="A1625">
        <v>7</v>
      </c>
      <c r="B1625">
        <v>-91.281000000000006</v>
      </c>
      <c r="C1625">
        <v>1269</v>
      </c>
      <c r="D1625">
        <v>330000</v>
      </c>
      <c r="E1625">
        <v>134</v>
      </c>
      <c r="F1625" s="3">
        <v>127.99080258189004</v>
      </c>
    </row>
    <row r="1626" spans="1:10">
      <c r="A1626">
        <v>8</v>
      </c>
      <c r="B1626">
        <v>-91.165000000000006</v>
      </c>
      <c r="C1626">
        <v>1269</v>
      </c>
      <c r="D1626">
        <v>330000</v>
      </c>
      <c r="E1626">
        <v>133</v>
      </c>
      <c r="F1626" s="3">
        <v>132.0575462537993</v>
      </c>
    </row>
    <row r="1627" spans="1:10">
      <c r="A1627">
        <v>9</v>
      </c>
      <c r="B1627">
        <v>-91.049000000000007</v>
      </c>
      <c r="C1627">
        <v>1269</v>
      </c>
      <c r="D1627">
        <v>330000</v>
      </c>
      <c r="E1627">
        <v>142</v>
      </c>
      <c r="F1627" s="3">
        <v>142.19667253967364</v>
      </c>
    </row>
    <row r="1628" spans="1:10">
      <c r="A1628">
        <v>10</v>
      </c>
      <c r="B1628">
        <v>-90.933999999999997</v>
      </c>
      <c r="C1628">
        <v>1269</v>
      </c>
      <c r="D1628">
        <v>330000</v>
      </c>
      <c r="E1628">
        <v>163</v>
      </c>
      <c r="F1628" s="3">
        <v>163.68854872276376</v>
      </c>
    </row>
    <row r="1629" spans="1:10">
      <c r="A1629">
        <v>11</v>
      </c>
      <c r="B1629">
        <v>-90.823999999999998</v>
      </c>
      <c r="C1629">
        <v>1269</v>
      </c>
      <c r="D1629">
        <v>330000</v>
      </c>
      <c r="E1629">
        <v>210</v>
      </c>
      <c r="F1629" s="3">
        <v>200.80569839413621</v>
      </c>
    </row>
    <row r="1630" spans="1:10">
      <c r="A1630">
        <v>12</v>
      </c>
      <c r="B1630">
        <v>-90.709000000000003</v>
      </c>
      <c r="C1630">
        <v>1269</v>
      </c>
      <c r="D1630">
        <v>330000</v>
      </c>
      <c r="E1630">
        <v>239</v>
      </c>
      <c r="F1630" s="3">
        <v>260.76107549417145</v>
      </c>
    </row>
    <row r="1631" spans="1:10">
      <c r="A1631">
        <v>13</v>
      </c>
      <c r="B1631">
        <v>-90.594999999999999</v>
      </c>
      <c r="C1631">
        <v>1269</v>
      </c>
      <c r="D1631">
        <v>330000</v>
      </c>
      <c r="E1631">
        <v>313</v>
      </c>
      <c r="F1631" s="3">
        <v>338.23196750346398</v>
      </c>
    </row>
    <row r="1632" spans="1:10">
      <c r="A1632">
        <v>14</v>
      </c>
      <c r="B1632">
        <v>-90.486999999999995</v>
      </c>
      <c r="C1632">
        <v>1269</v>
      </c>
      <c r="D1632">
        <v>330000</v>
      </c>
      <c r="E1632">
        <v>435</v>
      </c>
      <c r="F1632" s="3">
        <v>415.79111941324533</v>
      </c>
    </row>
    <row r="1633" spans="1:6">
      <c r="A1633">
        <v>15</v>
      </c>
      <c r="B1633">
        <v>-90.372</v>
      </c>
      <c r="C1633">
        <v>1269</v>
      </c>
      <c r="D1633">
        <v>330000</v>
      </c>
      <c r="E1633">
        <v>531</v>
      </c>
      <c r="F1633" s="3">
        <v>481.58213276698012</v>
      </c>
    </row>
    <row r="1634" spans="1:6">
      <c r="A1634">
        <v>16</v>
      </c>
      <c r="B1634">
        <v>-90.256</v>
      </c>
      <c r="C1634">
        <v>1269</v>
      </c>
      <c r="D1634">
        <v>330000</v>
      </c>
      <c r="E1634">
        <v>513</v>
      </c>
      <c r="F1634" s="3">
        <v>508.73760314461759</v>
      </c>
    </row>
    <row r="1635" spans="1:6">
      <c r="A1635">
        <v>17</v>
      </c>
      <c r="B1635">
        <v>-90.14</v>
      </c>
      <c r="C1635">
        <v>1269</v>
      </c>
      <c r="D1635">
        <v>330000</v>
      </c>
      <c r="E1635">
        <v>481</v>
      </c>
      <c r="F1635" s="3">
        <v>486.533596967682</v>
      </c>
    </row>
    <row r="1636" spans="1:6">
      <c r="A1636">
        <v>18</v>
      </c>
      <c r="B1636">
        <v>-90.025000000000006</v>
      </c>
      <c r="C1636">
        <v>1269</v>
      </c>
      <c r="D1636">
        <v>330000</v>
      </c>
      <c r="E1636">
        <v>421</v>
      </c>
      <c r="F1636" s="3">
        <v>423.88236494218791</v>
      </c>
    </row>
    <row r="1637" spans="1:6">
      <c r="A1637">
        <v>19</v>
      </c>
      <c r="B1637">
        <v>-89.918999999999997</v>
      </c>
      <c r="C1637">
        <v>1269</v>
      </c>
      <c r="D1637">
        <v>330000</v>
      </c>
      <c r="E1637">
        <v>312</v>
      </c>
      <c r="F1637" s="3">
        <v>348.44336014502358</v>
      </c>
    </row>
    <row r="1638" spans="1:6">
      <c r="A1638">
        <v>20</v>
      </c>
      <c r="B1638">
        <v>-89.805999999999997</v>
      </c>
      <c r="C1638">
        <v>1269</v>
      </c>
      <c r="D1638">
        <v>330000</v>
      </c>
      <c r="E1638">
        <v>269</v>
      </c>
      <c r="F1638" s="3">
        <v>270.1346058195769</v>
      </c>
    </row>
    <row r="1639" spans="1:6">
      <c r="A1639">
        <v>21</v>
      </c>
      <c r="B1639">
        <v>-89.691000000000003</v>
      </c>
      <c r="C1639">
        <v>1269</v>
      </c>
      <c r="D1639">
        <v>330000</v>
      </c>
      <c r="E1639">
        <v>213</v>
      </c>
      <c r="F1639" s="3">
        <v>207.39041812646568</v>
      </c>
    </row>
    <row r="1640" spans="1:6">
      <c r="A1640">
        <v>22</v>
      </c>
      <c r="B1640">
        <v>-89.576999999999998</v>
      </c>
      <c r="C1640">
        <v>1269</v>
      </c>
      <c r="D1640">
        <v>330000</v>
      </c>
      <c r="E1640">
        <v>180</v>
      </c>
      <c r="F1640" s="3">
        <v>166.58869715413047</v>
      </c>
    </row>
    <row r="1641" spans="1:6">
      <c r="A1641">
        <v>23</v>
      </c>
      <c r="B1641">
        <v>-89.457999999999998</v>
      </c>
      <c r="C1641">
        <v>1269</v>
      </c>
      <c r="D1641">
        <v>330000</v>
      </c>
      <c r="E1641">
        <v>171</v>
      </c>
      <c r="F1641" s="3">
        <v>143.11861074679322</v>
      </c>
    </row>
    <row r="1642" spans="1:6">
      <c r="A1642">
        <v>24</v>
      </c>
      <c r="B1642">
        <v>-89.341999999999999</v>
      </c>
      <c r="C1642">
        <v>1269</v>
      </c>
      <c r="D1642">
        <v>330000</v>
      </c>
      <c r="E1642">
        <v>173</v>
      </c>
      <c r="F1642" s="3">
        <v>132.45353180795115</v>
      </c>
    </row>
    <row r="1643" spans="1:6">
      <c r="A1643">
        <v>25</v>
      </c>
      <c r="B1643">
        <v>-89.234999999999999</v>
      </c>
      <c r="C1643">
        <v>1269</v>
      </c>
      <c r="D1643">
        <v>330000</v>
      </c>
      <c r="E1643">
        <v>143</v>
      </c>
      <c r="F1643" s="3">
        <v>128.33905129663208</v>
      </c>
    </row>
    <row r="1644" spans="1:6">
      <c r="A1644">
        <v>26</v>
      </c>
      <c r="B1644">
        <v>-89.13</v>
      </c>
      <c r="C1644">
        <v>1269</v>
      </c>
      <c r="D1644">
        <v>330000</v>
      </c>
      <c r="E1644">
        <v>153</v>
      </c>
      <c r="F1644" s="3">
        <v>126.7818278148368</v>
      </c>
    </row>
    <row r="1645" spans="1:6">
      <c r="A1645">
        <v>27</v>
      </c>
      <c r="B1645">
        <v>-89.016000000000005</v>
      </c>
      <c r="C1645">
        <v>1269</v>
      </c>
      <c r="D1645">
        <v>330000</v>
      </c>
      <c r="E1645">
        <v>138</v>
      </c>
      <c r="F1645" s="3">
        <v>126.21959980724371</v>
      </c>
    </row>
    <row r="1646" spans="1:6">
      <c r="A1646">
        <v>28</v>
      </c>
      <c r="B1646">
        <v>-88.896000000000001</v>
      </c>
      <c r="C1646">
        <v>1269</v>
      </c>
      <c r="D1646">
        <v>330000</v>
      </c>
      <c r="E1646">
        <v>139</v>
      </c>
      <c r="F1646" s="3">
        <v>126.06078499532008</v>
      </c>
    </row>
    <row r="1647" spans="1:6">
      <c r="A1647">
        <v>29</v>
      </c>
      <c r="B1647">
        <v>-88.790999999999997</v>
      </c>
      <c r="C1647">
        <v>1269</v>
      </c>
      <c r="D1647">
        <v>330000</v>
      </c>
      <c r="E1647">
        <v>149</v>
      </c>
      <c r="F1647" s="3">
        <v>126.02743172259252</v>
      </c>
    </row>
    <row r="1648" spans="1:6">
      <c r="A1648">
        <v>30</v>
      </c>
      <c r="B1648">
        <v>-88.671999999999997</v>
      </c>
      <c r="C1648">
        <v>1269</v>
      </c>
      <c r="D1648">
        <v>330000</v>
      </c>
      <c r="E1648">
        <v>117</v>
      </c>
      <c r="F1648" s="3">
        <v>126.01906597219846</v>
      </c>
    </row>
    <row r="1649" spans="1:6">
      <c r="A1649">
        <v>31</v>
      </c>
      <c r="B1649">
        <v>-88.56</v>
      </c>
      <c r="C1649">
        <v>1269</v>
      </c>
      <c r="D1649">
        <v>330000</v>
      </c>
      <c r="E1649">
        <v>108</v>
      </c>
      <c r="F1649" s="3">
        <v>126.01766422174384</v>
      </c>
    </row>
    <row r="1650" spans="1:6">
      <c r="A1650">
        <v>32</v>
      </c>
      <c r="B1650">
        <v>-88.451999999999998</v>
      </c>
      <c r="C1650">
        <v>1269</v>
      </c>
      <c r="D1650">
        <v>330000</v>
      </c>
      <c r="E1650">
        <v>112</v>
      </c>
      <c r="F1650" s="3">
        <v>126.01743339306221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181</v>
      </c>
    </row>
    <row r="1656" spans="1:6">
      <c r="A1656" t="s">
        <v>145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56</v>
      </c>
      <c r="B1668" t="s">
        <v>35</v>
      </c>
      <c r="C1668" t="s">
        <v>38</v>
      </c>
      <c r="D1668" t="s">
        <v>55</v>
      </c>
      <c r="E1668" t="s">
        <v>54</v>
      </c>
      <c r="F1668" t="s">
        <v>75</v>
      </c>
    </row>
    <row r="1669" spans="1:10">
      <c r="A1669">
        <v>1</v>
      </c>
      <c r="B1669">
        <v>-91.947999999999993</v>
      </c>
      <c r="C1669">
        <v>1151</v>
      </c>
      <c r="D1669">
        <v>300000</v>
      </c>
      <c r="E1669">
        <v>89</v>
      </c>
      <c r="F1669" s="3">
        <v>119.98751300753806</v>
      </c>
      <c r="J1669" t="s">
        <v>217</v>
      </c>
    </row>
    <row r="1670" spans="1:10">
      <c r="A1670">
        <v>2</v>
      </c>
      <c r="B1670">
        <v>-91.838999999999999</v>
      </c>
      <c r="C1670">
        <v>1151</v>
      </c>
      <c r="D1670">
        <v>300000</v>
      </c>
      <c r="E1670">
        <v>105</v>
      </c>
      <c r="F1670" s="3">
        <v>119.99046762741386</v>
      </c>
    </row>
    <row r="1671" spans="1:10">
      <c r="A1671">
        <v>3</v>
      </c>
      <c r="B1671">
        <v>-91.724000000000004</v>
      </c>
      <c r="C1671">
        <v>1151</v>
      </c>
      <c r="D1671">
        <v>300000</v>
      </c>
      <c r="E1671">
        <v>110</v>
      </c>
      <c r="F1671" s="3">
        <v>120.00472494139139</v>
      </c>
    </row>
    <row r="1672" spans="1:10">
      <c r="A1672">
        <v>4</v>
      </c>
      <c r="B1672">
        <v>-91.611999999999995</v>
      </c>
      <c r="C1672">
        <v>1151</v>
      </c>
      <c r="D1672">
        <v>300000</v>
      </c>
      <c r="E1672">
        <v>115</v>
      </c>
      <c r="F1672" s="3">
        <v>120.06158372945843</v>
      </c>
    </row>
    <row r="1673" spans="1:10">
      <c r="A1673">
        <v>5</v>
      </c>
      <c r="B1673">
        <v>-91.5</v>
      </c>
      <c r="C1673">
        <v>1151</v>
      </c>
      <c r="D1673">
        <v>300000</v>
      </c>
      <c r="E1673">
        <v>125</v>
      </c>
      <c r="F1673" s="3">
        <v>120.26591465624936</v>
      </c>
    </row>
    <row r="1674" spans="1:10">
      <c r="A1674">
        <v>6</v>
      </c>
      <c r="B1674">
        <v>-91.394000000000005</v>
      </c>
      <c r="C1674">
        <v>1151</v>
      </c>
      <c r="D1674">
        <v>300000</v>
      </c>
      <c r="E1674">
        <v>123</v>
      </c>
      <c r="F1674" s="3">
        <v>120.86351302889584</v>
      </c>
    </row>
    <row r="1675" spans="1:10">
      <c r="A1675">
        <v>7</v>
      </c>
      <c r="B1675">
        <v>-91.281000000000006</v>
      </c>
      <c r="C1675">
        <v>1151</v>
      </c>
      <c r="D1675">
        <v>300000</v>
      </c>
      <c r="E1675">
        <v>106</v>
      </c>
      <c r="F1675" s="3">
        <v>122.65015825123515</v>
      </c>
    </row>
    <row r="1676" spans="1:10">
      <c r="A1676">
        <v>8</v>
      </c>
      <c r="B1676">
        <v>-91.165000000000006</v>
      </c>
      <c r="C1676">
        <v>1151</v>
      </c>
      <c r="D1676">
        <v>300000</v>
      </c>
      <c r="E1676">
        <v>123</v>
      </c>
      <c r="F1676" s="3">
        <v>127.4003849045224</v>
      </c>
    </row>
    <row r="1677" spans="1:10">
      <c r="A1677">
        <v>9</v>
      </c>
      <c r="B1677">
        <v>-91.049000000000007</v>
      </c>
      <c r="C1677">
        <v>1151</v>
      </c>
      <c r="D1677">
        <v>300000</v>
      </c>
      <c r="E1677">
        <v>130</v>
      </c>
      <c r="F1677" s="3">
        <v>138.31760567310684</v>
      </c>
    </row>
    <row r="1678" spans="1:10">
      <c r="A1678">
        <v>10</v>
      </c>
      <c r="B1678">
        <v>-90.933999999999997</v>
      </c>
      <c r="C1678">
        <v>1151</v>
      </c>
      <c r="D1678">
        <v>300000</v>
      </c>
      <c r="E1678">
        <v>168</v>
      </c>
      <c r="F1678" s="3">
        <v>159.99646478951968</v>
      </c>
    </row>
    <row r="1679" spans="1:10">
      <c r="A1679">
        <v>11</v>
      </c>
      <c r="B1679">
        <v>-90.823999999999998</v>
      </c>
      <c r="C1679">
        <v>1151</v>
      </c>
      <c r="D1679">
        <v>300000</v>
      </c>
      <c r="E1679">
        <v>181</v>
      </c>
      <c r="F1679" s="3">
        <v>195.6873548499172</v>
      </c>
    </row>
    <row r="1680" spans="1:10">
      <c r="A1680">
        <v>12</v>
      </c>
      <c r="B1680">
        <v>-90.709000000000003</v>
      </c>
      <c r="C1680">
        <v>1151</v>
      </c>
      <c r="D1680">
        <v>300000</v>
      </c>
      <c r="E1680">
        <v>238</v>
      </c>
      <c r="F1680" s="3">
        <v>251.55773766620453</v>
      </c>
    </row>
    <row r="1681" spans="1:6">
      <c r="A1681">
        <v>13</v>
      </c>
      <c r="B1681">
        <v>-90.594999999999999</v>
      </c>
      <c r="C1681">
        <v>1151</v>
      </c>
      <c r="D1681">
        <v>300000</v>
      </c>
      <c r="E1681">
        <v>327</v>
      </c>
      <c r="F1681" s="3">
        <v>322.86281956185286</v>
      </c>
    </row>
    <row r="1682" spans="1:6">
      <c r="A1682">
        <v>14</v>
      </c>
      <c r="B1682">
        <v>-90.486999999999995</v>
      </c>
      <c r="C1682">
        <v>1151</v>
      </c>
      <c r="D1682">
        <v>300000</v>
      </c>
      <c r="E1682">
        <v>387</v>
      </c>
      <c r="F1682" s="3">
        <v>395.13832534391292</v>
      </c>
    </row>
    <row r="1683" spans="1:6">
      <c r="A1683">
        <v>15</v>
      </c>
      <c r="B1683">
        <v>-90.372</v>
      </c>
      <c r="C1683">
        <v>1151</v>
      </c>
      <c r="D1683">
        <v>300000</v>
      </c>
      <c r="E1683">
        <v>513</v>
      </c>
      <c r="F1683" s="3">
        <v>459.97933170744341</v>
      </c>
    </row>
    <row r="1684" spans="1:6">
      <c r="A1684">
        <v>16</v>
      </c>
      <c r="B1684">
        <v>-90.256</v>
      </c>
      <c r="C1684">
        <v>1151</v>
      </c>
      <c r="D1684">
        <v>300000</v>
      </c>
      <c r="E1684">
        <v>502</v>
      </c>
      <c r="F1684" s="3">
        <v>494.04943823038434</v>
      </c>
    </row>
    <row r="1685" spans="1:6">
      <c r="A1685">
        <v>17</v>
      </c>
      <c r="B1685">
        <v>-90.14</v>
      </c>
      <c r="C1685">
        <v>1151</v>
      </c>
      <c r="D1685">
        <v>300000</v>
      </c>
      <c r="E1685">
        <v>494</v>
      </c>
      <c r="F1685" s="3">
        <v>485.56134210583684</v>
      </c>
    </row>
    <row r="1686" spans="1:6">
      <c r="A1686">
        <v>18</v>
      </c>
      <c r="B1686">
        <v>-90.025000000000006</v>
      </c>
      <c r="C1686">
        <v>1151</v>
      </c>
      <c r="D1686">
        <v>300000</v>
      </c>
      <c r="E1686">
        <v>426</v>
      </c>
      <c r="F1686" s="3">
        <v>437.90358066679369</v>
      </c>
    </row>
    <row r="1687" spans="1:6">
      <c r="A1687">
        <v>19</v>
      </c>
      <c r="B1687">
        <v>-89.918999999999997</v>
      </c>
      <c r="C1687">
        <v>1151</v>
      </c>
      <c r="D1687">
        <v>300000</v>
      </c>
      <c r="E1687">
        <v>340</v>
      </c>
      <c r="F1687" s="3">
        <v>372.11344182452757</v>
      </c>
    </row>
    <row r="1688" spans="1:6">
      <c r="A1688">
        <v>20</v>
      </c>
      <c r="B1688">
        <v>-89.805999999999997</v>
      </c>
      <c r="C1688">
        <v>1151</v>
      </c>
      <c r="D1688">
        <v>300000</v>
      </c>
      <c r="E1688">
        <v>278</v>
      </c>
      <c r="F1688" s="3">
        <v>296.57818328952112</v>
      </c>
    </row>
    <row r="1689" spans="1:6">
      <c r="A1689">
        <v>21</v>
      </c>
      <c r="B1689">
        <v>-89.691000000000003</v>
      </c>
      <c r="C1689">
        <v>1151</v>
      </c>
      <c r="D1689">
        <v>300000</v>
      </c>
      <c r="E1689">
        <v>225</v>
      </c>
      <c r="F1689" s="3">
        <v>229.49901096366139</v>
      </c>
    </row>
    <row r="1690" spans="1:6">
      <c r="A1690">
        <v>22</v>
      </c>
      <c r="B1690">
        <v>-89.576999999999998</v>
      </c>
      <c r="C1690">
        <v>1151</v>
      </c>
      <c r="D1690">
        <v>300000</v>
      </c>
      <c r="E1690">
        <v>210</v>
      </c>
      <c r="F1690" s="3">
        <v>180.78032222462798</v>
      </c>
    </row>
    <row r="1691" spans="1:6">
      <c r="A1691">
        <v>23</v>
      </c>
      <c r="B1691">
        <v>-89.457999999999998</v>
      </c>
      <c r="C1691">
        <v>1151</v>
      </c>
      <c r="D1691">
        <v>300000</v>
      </c>
      <c r="E1691">
        <v>176</v>
      </c>
      <c r="F1691" s="3">
        <v>149.09664776733186</v>
      </c>
    </row>
    <row r="1692" spans="1:6">
      <c r="A1692">
        <v>24</v>
      </c>
      <c r="B1692">
        <v>-89.341999999999999</v>
      </c>
      <c r="C1692">
        <v>1151</v>
      </c>
      <c r="D1692">
        <v>300000</v>
      </c>
      <c r="E1692">
        <v>158</v>
      </c>
      <c r="F1692" s="3">
        <v>132.58116506052448</v>
      </c>
    </row>
    <row r="1693" spans="1:6">
      <c r="A1693">
        <v>25</v>
      </c>
      <c r="B1693">
        <v>-89.234999999999999</v>
      </c>
      <c r="C1693">
        <v>1151</v>
      </c>
      <c r="D1693">
        <v>300000</v>
      </c>
      <c r="E1693">
        <v>151</v>
      </c>
      <c r="F1693" s="3">
        <v>125.2219760619074</v>
      </c>
    </row>
    <row r="1694" spans="1:6">
      <c r="A1694">
        <v>26</v>
      </c>
      <c r="B1694">
        <v>-89.13</v>
      </c>
      <c r="C1694">
        <v>1151</v>
      </c>
      <c r="D1694">
        <v>300000</v>
      </c>
      <c r="E1694">
        <v>138</v>
      </c>
      <c r="F1694" s="3">
        <v>121.99246772583815</v>
      </c>
    </row>
    <row r="1695" spans="1:6">
      <c r="A1695">
        <v>27</v>
      </c>
      <c r="B1695">
        <v>-89.016000000000005</v>
      </c>
      <c r="C1695">
        <v>1151</v>
      </c>
      <c r="D1695">
        <v>300000</v>
      </c>
      <c r="E1695">
        <v>134</v>
      </c>
      <c r="F1695" s="3">
        <v>120.62087246772319</v>
      </c>
    </row>
    <row r="1696" spans="1:6">
      <c r="A1696">
        <v>28</v>
      </c>
      <c r="B1696">
        <v>-88.896000000000001</v>
      </c>
      <c r="C1696">
        <v>1151</v>
      </c>
      <c r="D1696">
        <v>300000</v>
      </c>
      <c r="E1696">
        <v>124</v>
      </c>
      <c r="F1696" s="3">
        <v>120.15351651418615</v>
      </c>
    </row>
    <row r="1697" spans="1:6">
      <c r="A1697">
        <v>29</v>
      </c>
      <c r="B1697">
        <v>-88.790999999999997</v>
      </c>
      <c r="C1697">
        <v>1151</v>
      </c>
      <c r="D1697">
        <v>300000</v>
      </c>
      <c r="E1697">
        <v>122</v>
      </c>
      <c r="F1697" s="3">
        <v>120.03346919911101</v>
      </c>
    </row>
    <row r="1698" spans="1:6">
      <c r="A1698">
        <v>30</v>
      </c>
      <c r="B1698">
        <v>-88.671999999999997</v>
      </c>
      <c r="C1698">
        <v>1151</v>
      </c>
      <c r="D1698">
        <v>300000</v>
      </c>
      <c r="E1698">
        <v>135</v>
      </c>
      <c r="F1698" s="3">
        <v>119.99658573399446</v>
      </c>
    </row>
    <row r="1699" spans="1:6">
      <c r="A1699">
        <v>31</v>
      </c>
      <c r="B1699">
        <v>-88.56</v>
      </c>
      <c r="C1699">
        <v>1151</v>
      </c>
      <c r="D1699">
        <v>300000</v>
      </c>
      <c r="E1699">
        <v>123</v>
      </c>
      <c r="F1699" s="3">
        <v>119.98878836297914</v>
      </c>
    </row>
    <row r="1700" spans="1:6">
      <c r="A1700">
        <v>32</v>
      </c>
      <c r="B1700">
        <v>-88.451999999999998</v>
      </c>
      <c r="C1700">
        <v>1151</v>
      </c>
      <c r="D1700">
        <v>300000</v>
      </c>
      <c r="E1700">
        <v>117</v>
      </c>
      <c r="F1700" s="3">
        <v>119.98716588216985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183</v>
      </c>
    </row>
    <row r="1706" spans="1:6">
      <c r="A1706" t="s">
        <v>145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56</v>
      </c>
      <c r="B1718" t="s">
        <v>35</v>
      </c>
      <c r="C1718" t="s">
        <v>38</v>
      </c>
      <c r="D1718" t="s">
        <v>55</v>
      </c>
      <c r="E1718" t="s">
        <v>54</v>
      </c>
      <c r="F1718" t="s">
        <v>75</v>
      </c>
    </row>
    <row r="1719" spans="1:10">
      <c r="A1719">
        <v>1</v>
      </c>
      <c r="B1719">
        <v>-91.947999999999993</v>
      </c>
      <c r="C1719">
        <v>1154</v>
      </c>
      <c r="D1719">
        <v>300000</v>
      </c>
      <c r="E1719">
        <v>132</v>
      </c>
      <c r="F1719" s="3">
        <v>122.28080765535567</v>
      </c>
      <c r="J1719" t="s">
        <v>218</v>
      </c>
    </row>
    <row r="1720" spans="1:10">
      <c r="A1720">
        <v>2</v>
      </c>
      <c r="B1720">
        <v>-91.838999999999999</v>
      </c>
      <c r="C1720">
        <v>1154</v>
      </c>
      <c r="D1720">
        <v>300000</v>
      </c>
      <c r="E1720">
        <v>119</v>
      </c>
      <c r="F1720" s="3">
        <v>122.28530624208392</v>
      </c>
    </row>
    <row r="1721" spans="1:10">
      <c r="A1721">
        <v>3</v>
      </c>
      <c r="B1721">
        <v>-91.724000000000004</v>
      </c>
      <c r="C1721">
        <v>1154</v>
      </c>
      <c r="D1721">
        <v>300000</v>
      </c>
      <c r="E1721">
        <v>111</v>
      </c>
      <c r="F1721" s="3">
        <v>122.3064361446249</v>
      </c>
    </row>
    <row r="1722" spans="1:10">
      <c r="A1722">
        <v>4</v>
      </c>
      <c r="B1722">
        <v>-91.611999999999995</v>
      </c>
      <c r="C1722">
        <v>1154</v>
      </c>
      <c r="D1722">
        <v>300000</v>
      </c>
      <c r="E1722">
        <v>115</v>
      </c>
      <c r="F1722" s="3">
        <v>122.38834495428924</v>
      </c>
    </row>
    <row r="1723" spans="1:10">
      <c r="A1723">
        <v>5</v>
      </c>
      <c r="B1723">
        <v>-91.5</v>
      </c>
      <c r="C1723">
        <v>1154</v>
      </c>
      <c r="D1723">
        <v>300000</v>
      </c>
      <c r="E1723">
        <v>98</v>
      </c>
      <c r="F1723" s="3">
        <v>122.67405567699598</v>
      </c>
    </row>
    <row r="1724" spans="1:10">
      <c r="A1724">
        <v>6</v>
      </c>
      <c r="B1724">
        <v>-91.394000000000005</v>
      </c>
      <c r="C1724">
        <v>1154</v>
      </c>
      <c r="D1724">
        <v>300000</v>
      </c>
      <c r="E1724">
        <v>144</v>
      </c>
      <c r="F1724" s="3">
        <v>123.48469313900671</v>
      </c>
    </row>
    <row r="1725" spans="1:10">
      <c r="A1725">
        <v>7</v>
      </c>
      <c r="B1725">
        <v>-91.281000000000006</v>
      </c>
      <c r="C1725">
        <v>1154</v>
      </c>
      <c r="D1725">
        <v>300000</v>
      </c>
      <c r="E1725">
        <v>115</v>
      </c>
      <c r="F1725" s="3">
        <v>125.82979904122423</v>
      </c>
    </row>
    <row r="1726" spans="1:10">
      <c r="A1726">
        <v>8</v>
      </c>
      <c r="B1726">
        <v>-91.165000000000006</v>
      </c>
      <c r="C1726">
        <v>1154</v>
      </c>
      <c r="D1726">
        <v>300000</v>
      </c>
      <c r="E1726">
        <v>132</v>
      </c>
      <c r="F1726" s="3">
        <v>131.84256771851366</v>
      </c>
    </row>
    <row r="1727" spans="1:10">
      <c r="A1727">
        <v>9</v>
      </c>
      <c r="B1727">
        <v>-91.049000000000007</v>
      </c>
      <c r="C1727">
        <v>1154</v>
      </c>
      <c r="D1727">
        <v>300000</v>
      </c>
      <c r="E1727">
        <v>151</v>
      </c>
      <c r="F1727" s="3">
        <v>145.130600598401</v>
      </c>
    </row>
    <row r="1728" spans="1:10">
      <c r="A1728">
        <v>10</v>
      </c>
      <c r="B1728">
        <v>-90.933999999999997</v>
      </c>
      <c r="C1728">
        <v>1154</v>
      </c>
      <c r="D1728">
        <v>300000</v>
      </c>
      <c r="E1728">
        <v>179</v>
      </c>
      <c r="F1728" s="3">
        <v>170.4298293617758</v>
      </c>
    </row>
    <row r="1729" spans="1:6">
      <c r="A1729">
        <v>11</v>
      </c>
      <c r="B1729">
        <v>-90.823999999999998</v>
      </c>
      <c r="C1729">
        <v>1154</v>
      </c>
      <c r="D1729">
        <v>300000</v>
      </c>
      <c r="E1729">
        <v>205</v>
      </c>
      <c r="F1729" s="3">
        <v>210.25643331518069</v>
      </c>
    </row>
    <row r="1730" spans="1:6">
      <c r="A1730">
        <v>12</v>
      </c>
      <c r="B1730">
        <v>-90.709000000000003</v>
      </c>
      <c r="C1730">
        <v>1154</v>
      </c>
      <c r="D1730">
        <v>300000</v>
      </c>
      <c r="E1730">
        <v>265</v>
      </c>
      <c r="F1730" s="3">
        <v>269.51499943054961</v>
      </c>
    </row>
    <row r="1731" spans="1:6">
      <c r="A1731">
        <v>13</v>
      </c>
      <c r="B1731">
        <v>-90.594999999999999</v>
      </c>
      <c r="C1731">
        <v>1154</v>
      </c>
      <c r="D1731">
        <v>300000</v>
      </c>
      <c r="E1731">
        <v>333</v>
      </c>
      <c r="F1731" s="3">
        <v>340.67328785602609</v>
      </c>
    </row>
    <row r="1732" spans="1:6">
      <c r="A1732">
        <v>14</v>
      </c>
      <c r="B1732">
        <v>-90.486999999999995</v>
      </c>
      <c r="C1732">
        <v>1154</v>
      </c>
      <c r="D1732">
        <v>300000</v>
      </c>
      <c r="E1732">
        <v>387</v>
      </c>
      <c r="F1732" s="3">
        <v>407.4487564284214</v>
      </c>
    </row>
    <row r="1733" spans="1:6">
      <c r="A1733">
        <v>15</v>
      </c>
      <c r="B1733">
        <v>-90.372</v>
      </c>
      <c r="C1733">
        <v>1154</v>
      </c>
      <c r="D1733">
        <v>300000</v>
      </c>
      <c r="E1733">
        <v>490</v>
      </c>
      <c r="F1733" s="3">
        <v>460.26233366353847</v>
      </c>
    </row>
    <row r="1734" spans="1:6">
      <c r="A1734">
        <v>16</v>
      </c>
      <c r="B1734">
        <v>-90.256</v>
      </c>
      <c r="C1734">
        <v>1154</v>
      </c>
      <c r="D1734">
        <v>300000</v>
      </c>
      <c r="E1734">
        <v>514</v>
      </c>
      <c r="F1734" s="3">
        <v>478.33926269875286</v>
      </c>
    </row>
    <row r="1735" spans="1:6">
      <c r="A1735">
        <v>17</v>
      </c>
      <c r="B1735">
        <v>-90.14</v>
      </c>
      <c r="C1735">
        <v>1154</v>
      </c>
      <c r="D1735">
        <v>300000</v>
      </c>
      <c r="E1735">
        <v>449</v>
      </c>
      <c r="F1735" s="3">
        <v>455.03215615552472</v>
      </c>
    </row>
    <row r="1736" spans="1:6">
      <c r="A1736">
        <v>18</v>
      </c>
      <c r="B1736">
        <v>-90.025000000000006</v>
      </c>
      <c r="C1736">
        <v>1154</v>
      </c>
      <c r="D1736">
        <v>300000</v>
      </c>
      <c r="E1736">
        <v>373</v>
      </c>
      <c r="F1736" s="3">
        <v>398.72840203146848</v>
      </c>
    </row>
    <row r="1737" spans="1:6">
      <c r="A1737">
        <v>19</v>
      </c>
      <c r="B1737">
        <v>-89.918999999999997</v>
      </c>
      <c r="C1737">
        <v>1154</v>
      </c>
      <c r="D1737">
        <v>300000</v>
      </c>
      <c r="E1737">
        <v>330</v>
      </c>
      <c r="F1737" s="3">
        <v>332.23086016511746</v>
      </c>
    </row>
    <row r="1738" spans="1:6">
      <c r="A1738">
        <v>20</v>
      </c>
      <c r="B1738">
        <v>-89.805999999999997</v>
      </c>
      <c r="C1738">
        <v>1154</v>
      </c>
      <c r="D1738">
        <v>300000</v>
      </c>
      <c r="E1738">
        <v>260</v>
      </c>
      <c r="F1738" s="3">
        <v>262.52448319994534</v>
      </c>
    </row>
    <row r="1739" spans="1:6">
      <c r="A1739">
        <v>21</v>
      </c>
      <c r="B1739">
        <v>-89.691000000000003</v>
      </c>
      <c r="C1739">
        <v>1154</v>
      </c>
      <c r="D1739">
        <v>300000</v>
      </c>
      <c r="E1739">
        <v>205</v>
      </c>
      <c r="F1739" s="3">
        <v>205.04758596290358</v>
      </c>
    </row>
    <row r="1740" spans="1:6">
      <c r="A1740">
        <v>22</v>
      </c>
      <c r="B1740">
        <v>-89.576999999999998</v>
      </c>
      <c r="C1740">
        <v>1154</v>
      </c>
      <c r="D1740">
        <v>300000</v>
      </c>
      <c r="E1740">
        <v>160</v>
      </c>
      <c r="F1740" s="3">
        <v>165.96718069378477</v>
      </c>
    </row>
    <row r="1741" spans="1:6">
      <c r="A1741">
        <v>23</v>
      </c>
      <c r="B1741">
        <v>-89.457999999999998</v>
      </c>
      <c r="C1741">
        <v>1154</v>
      </c>
      <c r="D1741">
        <v>300000</v>
      </c>
      <c r="E1741">
        <v>173</v>
      </c>
      <c r="F1741" s="3">
        <v>142.09840024109067</v>
      </c>
    </row>
    <row r="1742" spans="1:6">
      <c r="A1742">
        <v>24</v>
      </c>
      <c r="B1742">
        <v>-89.341999999999999</v>
      </c>
      <c r="C1742">
        <v>1154</v>
      </c>
      <c r="D1742">
        <v>300000</v>
      </c>
      <c r="E1742">
        <v>143</v>
      </c>
      <c r="F1742" s="3">
        <v>130.40321399620129</v>
      </c>
    </row>
    <row r="1743" spans="1:6">
      <c r="A1743">
        <v>25</v>
      </c>
      <c r="B1743">
        <v>-89.234999999999999</v>
      </c>
      <c r="C1743">
        <v>1154</v>
      </c>
      <c r="D1743">
        <v>300000</v>
      </c>
      <c r="E1743">
        <v>137</v>
      </c>
      <c r="F1743" s="3">
        <v>125.48840800709574</v>
      </c>
    </row>
    <row r="1744" spans="1:6">
      <c r="A1744">
        <v>26</v>
      </c>
      <c r="B1744">
        <v>-89.13</v>
      </c>
      <c r="C1744">
        <v>1154</v>
      </c>
      <c r="D1744">
        <v>300000</v>
      </c>
      <c r="E1744">
        <v>144</v>
      </c>
      <c r="F1744" s="3">
        <v>123.44761770666055</v>
      </c>
    </row>
    <row r="1745" spans="1:6">
      <c r="A1745">
        <v>27</v>
      </c>
      <c r="B1745">
        <v>-89.016000000000005</v>
      </c>
      <c r="C1745">
        <v>1154</v>
      </c>
      <c r="D1745">
        <v>300000</v>
      </c>
      <c r="E1745">
        <v>114</v>
      </c>
      <c r="F1745" s="3">
        <v>122.62849514003051</v>
      </c>
    </row>
    <row r="1746" spans="1:6">
      <c r="A1746">
        <v>28</v>
      </c>
      <c r="B1746">
        <v>-88.896000000000001</v>
      </c>
      <c r="C1746">
        <v>1154</v>
      </c>
      <c r="D1746">
        <v>300000</v>
      </c>
      <c r="E1746">
        <v>132</v>
      </c>
      <c r="F1746" s="3">
        <v>122.36592931067558</v>
      </c>
    </row>
    <row r="1747" spans="1:6">
      <c r="A1747">
        <v>29</v>
      </c>
      <c r="B1747">
        <v>-88.790999999999997</v>
      </c>
      <c r="C1747">
        <v>1154</v>
      </c>
      <c r="D1747">
        <v>300000</v>
      </c>
      <c r="E1747">
        <v>105</v>
      </c>
      <c r="F1747" s="3">
        <v>122.30252050129521</v>
      </c>
    </row>
    <row r="1748" spans="1:6">
      <c r="A1748">
        <v>30</v>
      </c>
      <c r="B1748">
        <v>-88.671999999999997</v>
      </c>
      <c r="C1748">
        <v>1154</v>
      </c>
      <c r="D1748">
        <v>300000</v>
      </c>
      <c r="E1748">
        <v>108</v>
      </c>
      <c r="F1748" s="3">
        <v>122.28415625579163</v>
      </c>
    </row>
    <row r="1749" spans="1:6">
      <c r="A1749">
        <v>31</v>
      </c>
      <c r="B1749">
        <v>-88.56</v>
      </c>
      <c r="C1749">
        <v>1154</v>
      </c>
      <c r="D1749">
        <v>300000</v>
      </c>
      <c r="E1749">
        <v>124</v>
      </c>
      <c r="F1749" s="3">
        <v>122.28051622809383</v>
      </c>
    </row>
    <row r="1750" spans="1:6">
      <c r="A1750">
        <v>32</v>
      </c>
      <c r="B1750">
        <v>-88.451999999999998</v>
      </c>
      <c r="C1750">
        <v>1154</v>
      </c>
      <c r="D1750">
        <v>300000</v>
      </c>
      <c r="E1750">
        <v>144</v>
      </c>
      <c r="F1750" s="3">
        <v>122.27980440253381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185</v>
      </c>
    </row>
    <row r="1756" spans="1:6">
      <c r="A1756" t="s">
        <v>16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56</v>
      </c>
      <c r="B1768" t="s">
        <v>35</v>
      </c>
      <c r="C1768" t="s">
        <v>38</v>
      </c>
      <c r="D1768" t="s">
        <v>55</v>
      </c>
      <c r="E1768" t="s">
        <v>54</v>
      </c>
      <c r="F1768" t="s">
        <v>75</v>
      </c>
    </row>
    <row r="1769" spans="1:10">
      <c r="A1769">
        <v>1</v>
      </c>
      <c r="B1769">
        <v>-91.947999999999993</v>
      </c>
      <c r="C1769">
        <v>1485</v>
      </c>
      <c r="D1769">
        <v>386000</v>
      </c>
      <c r="E1769">
        <v>107</v>
      </c>
      <c r="F1769" s="3">
        <v>135.78896102558514</v>
      </c>
      <c r="J1769" t="s">
        <v>219</v>
      </c>
    </row>
    <row r="1770" spans="1:10">
      <c r="A1770">
        <v>2</v>
      </c>
      <c r="B1770">
        <v>-91.838999999999999</v>
      </c>
      <c r="C1770">
        <v>1485</v>
      </c>
      <c r="D1770">
        <v>386000</v>
      </c>
      <c r="E1770">
        <v>117</v>
      </c>
      <c r="F1770" s="3">
        <v>136.34594356512392</v>
      </c>
    </row>
    <row r="1771" spans="1:10">
      <c r="A1771">
        <v>3</v>
      </c>
      <c r="B1771">
        <v>-91.724000000000004</v>
      </c>
      <c r="C1771">
        <v>1485</v>
      </c>
      <c r="D1771">
        <v>386000</v>
      </c>
      <c r="E1771">
        <v>140</v>
      </c>
      <c r="F1771" s="3">
        <v>137.48766178142114</v>
      </c>
    </row>
    <row r="1772" spans="1:10">
      <c r="A1772">
        <v>4</v>
      </c>
      <c r="B1772">
        <v>-91.611999999999995</v>
      </c>
      <c r="C1772">
        <v>1485</v>
      </c>
      <c r="D1772">
        <v>386000</v>
      </c>
      <c r="E1772">
        <v>129</v>
      </c>
      <c r="F1772" s="3">
        <v>139.55009969335893</v>
      </c>
    </row>
    <row r="1773" spans="1:10">
      <c r="A1773">
        <v>5</v>
      </c>
      <c r="B1773">
        <v>-91.5</v>
      </c>
      <c r="C1773">
        <v>1485</v>
      </c>
      <c r="D1773">
        <v>386000</v>
      </c>
      <c r="E1773">
        <v>158</v>
      </c>
      <c r="F1773" s="3">
        <v>143.15244006378697</v>
      </c>
    </row>
    <row r="1774" spans="1:10">
      <c r="A1774">
        <v>6</v>
      </c>
      <c r="B1774">
        <v>-91.394000000000005</v>
      </c>
      <c r="C1774">
        <v>1485</v>
      </c>
      <c r="D1774">
        <v>386000</v>
      </c>
      <c r="E1774">
        <v>146</v>
      </c>
      <c r="F1774" s="3">
        <v>148.72268853454523</v>
      </c>
    </row>
    <row r="1775" spans="1:10">
      <c r="A1775">
        <v>7</v>
      </c>
      <c r="B1775">
        <v>-91.281000000000006</v>
      </c>
      <c r="C1775">
        <v>1485</v>
      </c>
      <c r="D1775">
        <v>386000</v>
      </c>
      <c r="E1775">
        <v>163</v>
      </c>
      <c r="F1775" s="3">
        <v>157.97117319860598</v>
      </c>
    </row>
    <row r="1776" spans="1:10">
      <c r="A1776">
        <v>8</v>
      </c>
      <c r="B1776">
        <v>-91.165000000000006</v>
      </c>
      <c r="C1776">
        <v>1485</v>
      </c>
      <c r="D1776">
        <v>386000</v>
      </c>
      <c r="E1776">
        <v>209</v>
      </c>
      <c r="F1776" s="3">
        <v>172.21604671883375</v>
      </c>
    </row>
    <row r="1777" spans="1:6">
      <c r="A1777">
        <v>9</v>
      </c>
      <c r="B1777">
        <v>-91.049000000000007</v>
      </c>
      <c r="C1777">
        <v>1485</v>
      </c>
      <c r="D1777">
        <v>386000</v>
      </c>
      <c r="E1777">
        <v>190</v>
      </c>
      <c r="F1777" s="3">
        <v>192.42269130465149</v>
      </c>
    </row>
    <row r="1778" spans="1:6">
      <c r="A1778">
        <v>10</v>
      </c>
      <c r="B1778">
        <v>-90.933999999999997</v>
      </c>
      <c r="C1778">
        <v>1485</v>
      </c>
      <c r="D1778">
        <v>386000</v>
      </c>
      <c r="E1778">
        <v>218</v>
      </c>
      <c r="F1778" s="3">
        <v>219.04196838712181</v>
      </c>
    </row>
    <row r="1779" spans="1:6">
      <c r="A1779">
        <v>11</v>
      </c>
      <c r="B1779">
        <v>-90.823999999999998</v>
      </c>
      <c r="C1779">
        <v>1485</v>
      </c>
      <c r="D1779">
        <v>386000</v>
      </c>
      <c r="E1779">
        <v>232</v>
      </c>
      <c r="F1779" s="3">
        <v>250.52288413331149</v>
      </c>
    </row>
    <row r="1780" spans="1:6">
      <c r="A1780">
        <v>12</v>
      </c>
      <c r="B1780">
        <v>-90.709000000000003</v>
      </c>
      <c r="C1780">
        <v>1485</v>
      </c>
      <c r="D1780">
        <v>386000</v>
      </c>
      <c r="E1780">
        <v>269</v>
      </c>
      <c r="F1780" s="3">
        <v>288.4809865149067</v>
      </c>
    </row>
    <row r="1781" spans="1:6">
      <c r="A1781">
        <v>13</v>
      </c>
      <c r="B1781">
        <v>-90.594999999999999</v>
      </c>
      <c r="C1781">
        <v>1485</v>
      </c>
      <c r="D1781">
        <v>386000</v>
      </c>
      <c r="E1781">
        <v>326</v>
      </c>
      <c r="F1781" s="3">
        <v>328.66698705620968</v>
      </c>
    </row>
    <row r="1782" spans="1:6">
      <c r="A1782">
        <v>14</v>
      </c>
      <c r="B1782">
        <v>-90.486999999999995</v>
      </c>
      <c r="C1782">
        <v>1485</v>
      </c>
      <c r="D1782">
        <v>386000</v>
      </c>
      <c r="E1782">
        <v>334</v>
      </c>
      <c r="F1782" s="3">
        <v>365.74715690832591</v>
      </c>
    </row>
    <row r="1783" spans="1:6">
      <c r="A1783">
        <v>15</v>
      </c>
      <c r="B1783">
        <v>-90.372</v>
      </c>
      <c r="C1783">
        <v>1485</v>
      </c>
      <c r="D1783">
        <v>386000</v>
      </c>
      <c r="E1783">
        <v>445</v>
      </c>
      <c r="F1783" s="3">
        <v>399.94775625158053</v>
      </c>
    </row>
    <row r="1784" spans="1:6">
      <c r="A1784">
        <v>16</v>
      </c>
      <c r="B1784">
        <v>-90.256</v>
      </c>
      <c r="C1784">
        <v>1485</v>
      </c>
      <c r="D1784">
        <v>386000</v>
      </c>
      <c r="E1784">
        <v>449</v>
      </c>
      <c r="F1784" s="3">
        <v>424.5773935035914</v>
      </c>
    </row>
    <row r="1785" spans="1:6">
      <c r="A1785">
        <v>17</v>
      </c>
      <c r="B1785">
        <v>-90.14</v>
      </c>
      <c r="C1785">
        <v>1485</v>
      </c>
      <c r="D1785">
        <v>386000</v>
      </c>
      <c r="E1785">
        <v>483</v>
      </c>
      <c r="F1785" s="3">
        <v>435.83362687302395</v>
      </c>
    </row>
    <row r="1786" spans="1:6">
      <c r="A1786">
        <v>18</v>
      </c>
      <c r="B1786">
        <v>-90.025000000000006</v>
      </c>
      <c r="C1786">
        <v>1485</v>
      </c>
      <c r="D1786">
        <v>386000</v>
      </c>
      <c r="E1786">
        <v>418</v>
      </c>
      <c r="F1786" s="3">
        <v>432.15597143530414</v>
      </c>
    </row>
    <row r="1787" spans="1:6">
      <c r="A1787">
        <v>19</v>
      </c>
      <c r="B1787">
        <v>-89.918999999999997</v>
      </c>
      <c r="C1787">
        <v>1485</v>
      </c>
      <c r="D1787">
        <v>386000</v>
      </c>
      <c r="E1787">
        <v>434</v>
      </c>
      <c r="F1787" s="3">
        <v>416.10700061053569</v>
      </c>
    </row>
    <row r="1788" spans="1:6">
      <c r="A1788">
        <v>20</v>
      </c>
      <c r="B1788">
        <v>-89.805999999999997</v>
      </c>
      <c r="C1788">
        <v>1485</v>
      </c>
      <c r="D1788">
        <v>386000</v>
      </c>
      <c r="E1788">
        <v>349</v>
      </c>
      <c r="F1788" s="3">
        <v>387.870992499284</v>
      </c>
    </row>
    <row r="1789" spans="1:6">
      <c r="A1789">
        <v>21</v>
      </c>
      <c r="B1789">
        <v>-89.691000000000003</v>
      </c>
      <c r="C1789">
        <v>1485</v>
      </c>
      <c r="D1789">
        <v>386000</v>
      </c>
      <c r="E1789">
        <v>332</v>
      </c>
      <c r="F1789" s="3">
        <v>351.09592691758672</v>
      </c>
    </row>
    <row r="1790" spans="1:6">
      <c r="A1790">
        <v>22</v>
      </c>
      <c r="B1790">
        <v>-89.576999999999998</v>
      </c>
      <c r="C1790">
        <v>1485</v>
      </c>
      <c r="D1790">
        <v>386000</v>
      </c>
      <c r="E1790">
        <v>299</v>
      </c>
      <c r="F1790" s="3">
        <v>311.04714297122894</v>
      </c>
    </row>
    <row r="1791" spans="1:6">
      <c r="A1791">
        <v>23</v>
      </c>
      <c r="B1791">
        <v>-89.457999999999998</v>
      </c>
      <c r="C1791">
        <v>1485</v>
      </c>
      <c r="D1791">
        <v>386000</v>
      </c>
      <c r="E1791">
        <v>276</v>
      </c>
      <c r="F1791" s="3">
        <v>269.91149674122556</v>
      </c>
    </row>
    <row r="1792" spans="1:6">
      <c r="A1792">
        <v>24</v>
      </c>
      <c r="B1792">
        <v>-89.341999999999999</v>
      </c>
      <c r="C1792">
        <v>1485</v>
      </c>
      <c r="D1792">
        <v>386000</v>
      </c>
      <c r="E1792">
        <v>245</v>
      </c>
      <c r="F1792" s="3">
        <v>233.89010735770964</v>
      </c>
    </row>
    <row r="1793" spans="1:6">
      <c r="A1793">
        <v>25</v>
      </c>
      <c r="B1793">
        <v>-89.234999999999999</v>
      </c>
      <c r="C1793">
        <v>1485</v>
      </c>
      <c r="D1793">
        <v>386000</v>
      </c>
      <c r="E1793">
        <v>202</v>
      </c>
      <c r="F1793" s="3">
        <v>206.01270150355228</v>
      </c>
    </row>
    <row r="1794" spans="1:6">
      <c r="A1794">
        <v>26</v>
      </c>
      <c r="B1794">
        <v>-89.13</v>
      </c>
      <c r="C1794">
        <v>1485</v>
      </c>
      <c r="D1794">
        <v>386000</v>
      </c>
      <c r="E1794">
        <v>198</v>
      </c>
      <c r="F1794" s="3">
        <v>184.23074779954658</v>
      </c>
    </row>
    <row r="1795" spans="1:6">
      <c r="A1795">
        <v>27</v>
      </c>
      <c r="B1795">
        <v>-89.016000000000005</v>
      </c>
      <c r="C1795">
        <v>1485</v>
      </c>
      <c r="D1795">
        <v>386000</v>
      </c>
      <c r="E1795">
        <v>186</v>
      </c>
      <c r="F1795" s="3">
        <v>166.59229769801357</v>
      </c>
    </row>
    <row r="1796" spans="1:6">
      <c r="A1796">
        <v>28</v>
      </c>
      <c r="B1796">
        <v>-88.896000000000001</v>
      </c>
      <c r="C1796">
        <v>1485</v>
      </c>
      <c r="D1796">
        <v>386000</v>
      </c>
      <c r="E1796">
        <v>141</v>
      </c>
      <c r="F1796" s="3">
        <v>153.8328691843804</v>
      </c>
    </row>
    <row r="1797" spans="1:6">
      <c r="A1797">
        <v>29</v>
      </c>
      <c r="B1797">
        <v>-88.790999999999997</v>
      </c>
      <c r="C1797">
        <v>1485</v>
      </c>
      <c r="D1797">
        <v>386000</v>
      </c>
      <c r="E1797">
        <v>149</v>
      </c>
      <c r="F1797" s="3">
        <v>146.50307329201584</v>
      </c>
    </row>
    <row r="1798" spans="1:6">
      <c r="A1798">
        <v>30</v>
      </c>
      <c r="B1798">
        <v>-88.671999999999997</v>
      </c>
      <c r="C1798">
        <v>1485</v>
      </c>
      <c r="D1798">
        <v>386000</v>
      </c>
      <c r="E1798">
        <v>146</v>
      </c>
      <c r="F1798" s="3">
        <v>141.31619643327352</v>
      </c>
    </row>
    <row r="1799" spans="1:6">
      <c r="A1799">
        <v>31</v>
      </c>
      <c r="B1799">
        <v>-88.56</v>
      </c>
      <c r="C1799">
        <v>1485</v>
      </c>
      <c r="D1799">
        <v>386000</v>
      </c>
      <c r="E1799">
        <v>158</v>
      </c>
      <c r="F1799" s="3">
        <v>138.48531171800511</v>
      </c>
    </row>
    <row r="1800" spans="1:6">
      <c r="A1800">
        <v>32</v>
      </c>
      <c r="B1800">
        <v>-88.451999999999998</v>
      </c>
      <c r="C1800">
        <v>1485</v>
      </c>
      <c r="D1800">
        <v>386000</v>
      </c>
      <c r="E1800">
        <v>158</v>
      </c>
      <c r="F1800" s="3">
        <v>136.94327244291676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187</v>
      </c>
    </row>
    <row r="1806" spans="1:6">
      <c r="A1806" t="s">
        <v>19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56</v>
      </c>
      <c r="B1818" t="s">
        <v>35</v>
      </c>
      <c r="C1818" t="s">
        <v>38</v>
      </c>
      <c r="D1818" t="s">
        <v>55</v>
      </c>
      <c r="E1818" t="s">
        <v>54</v>
      </c>
      <c r="F1818" t="s">
        <v>75</v>
      </c>
    </row>
    <row r="1819" spans="1:10">
      <c r="A1819">
        <v>1</v>
      </c>
      <c r="B1819">
        <v>-91.947999999999993</v>
      </c>
      <c r="C1819">
        <v>1768</v>
      </c>
      <c r="D1819">
        <v>463000</v>
      </c>
      <c r="E1819">
        <v>147</v>
      </c>
      <c r="F1819" s="3">
        <v>164.94149313048294</v>
      </c>
      <c r="J1819" t="s">
        <v>220</v>
      </c>
    </row>
    <row r="1820" spans="1:10">
      <c r="A1820">
        <v>2</v>
      </c>
      <c r="B1820">
        <v>-91.838999999999999</v>
      </c>
      <c r="C1820">
        <v>1768</v>
      </c>
      <c r="D1820">
        <v>463000</v>
      </c>
      <c r="E1820">
        <v>156</v>
      </c>
      <c r="F1820" s="3">
        <v>165.19672459866803</v>
      </c>
    </row>
    <row r="1821" spans="1:10">
      <c r="A1821">
        <v>3</v>
      </c>
      <c r="B1821">
        <v>-91.724000000000004</v>
      </c>
      <c r="C1821">
        <v>1768</v>
      </c>
      <c r="D1821">
        <v>463000</v>
      </c>
      <c r="E1821">
        <v>144</v>
      </c>
      <c r="F1821" s="3">
        <v>165.77017044852778</v>
      </c>
    </row>
    <row r="1822" spans="1:10">
      <c r="A1822">
        <v>4</v>
      </c>
      <c r="B1822">
        <v>-91.611999999999995</v>
      </c>
      <c r="C1822">
        <v>1768</v>
      </c>
      <c r="D1822">
        <v>463000</v>
      </c>
      <c r="E1822">
        <v>182</v>
      </c>
      <c r="F1822" s="3">
        <v>166.90120384832662</v>
      </c>
    </row>
    <row r="1823" spans="1:10">
      <c r="A1823">
        <v>5</v>
      </c>
      <c r="B1823">
        <v>-91.5</v>
      </c>
      <c r="C1823">
        <v>1768</v>
      </c>
      <c r="D1823">
        <v>463000</v>
      </c>
      <c r="E1823">
        <v>151</v>
      </c>
      <c r="F1823" s="3">
        <v>169.04725858975172</v>
      </c>
    </row>
    <row r="1824" spans="1:10">
      <c r="A1824">
        <v>6</v>
      </c>
      <c r="B1824">
        <v>-91.394000000000005</v>
      </c>
      <c r="C1824">
        <v>1768</v>
      </c>
      <c r="D1824">
        <v>463000</v>
      </c>
      <c r="E1824">
        <v>173</v>
      </c>
      <c r="F1824" s="3">
        <v>172.62898703310591</v>
      </c>
    </row>
    <row r="1825" spans="1:6">
      <c r="A1825">
        <v>7</v>
      </c>
      <c r="B1825">
        <v>-91.281000000000006</v>
      </c>
      <c r="C1825">
        <v>1768</v>
      </c>
      <c r="D1825">
        <v>463000</v>
      </c>
      <c r="E1825">
        <v>172</v>
      </c>
      <c r="F1825" s="3">
        <v>179.03026478750368</v>
      </c>
    </row>
    <row r="1826" spans="1:6">
      <c r="A1826">
        <v>8</v>
      </c>
      <c r="B1826">
        <v>-91.165000000000006</v>
      </c>
      <c r="C1826">
        <v>1768</v>
      </c>
      <c r="D1826">
        <v>463000</v>
      </c>
      <c r="E1826">
        <v>179</v>
      </c>
      <c r="F1826" s="3">
        <v>189.63428617022245</v>
      </c>
    </row>
    <row r="1827" spans="1:6">
      <c r="A1827">
        <v>9</v>
      </c>
      <c r="B1827">
        <v>-91.049000000000007</v>
      </c>
      <c r="C1827">
        <v>1768</v>
      </c>
      <c r="D1827">
        <v>463000</v>
      </c>
      <c r="E1827">
        <v>213</v>
      </c>
      <c r="F1827" s="3">
        <v>205.76280279512937</v>
      </c>
    </row>
    <row r="1828" spans="1:6">
      <c r="A1828">
        <v>10</v>
      </c>
      <c r="B1828">
        <v>-90.933999999999997</v>
      </c>
      <c r="C1828">
        <v>1768</v>
      </c>
      <c r="D1828">
        <v>463000</v>
      </c>
      <c r="E1828">
        <v>214</v>
      </c>
      <c r="F1828" s="3">
        <v>228.45662306253985</v>
      </c>
    </row>
    <row r="1829" spans="1:6">
      <c r="A1829">
        <v>11</v>
      </c>
      <c r="B1829">
        <v>-90.823999999999998</v>
      </c>
      <c r="C1829">
        <v>1768</v>
      </c>
      <c r="D1829">
        <v>463000</v>
      </c>
      <c r="E1829">
        <v>261</v>
      </c>
      <c r="F1829" s="3">
        <v>256.98934137981882</v>
      </c>
    </row>
    <row r="1830" spans="1:6">
      <c r="A1830">
        <v>12</v>
      </c>
      <c r="B1830">
        <v>-90.709000000000003</v>
      </c>
      <c r="C1830">
        <v>1768</v>
      </c>
      <c r="D1830">
        <v>463000</v>
      </c>
      <c r="E1830">
        <v>277</v>
      </c>
      <c r="F1830" s="3">
        <v>293.49545415673396</v>
      </c>
    </row>
    <row r="1831" spans="1:6">
      <c r="A1831">
        <v>13</v>
      </c>
      <c r="B1831">
        <v>-90.594999999999999</v>
      </c>
      <c r="C1831">
        <v>1768</v>
      </c>
      <c r="D1831">
        <v>463000</v>
      </c>
      <c r="E1831">
        <v>368</v>
      </c>
      <c r="F1831" s="3">
        <v>334.5204684149777</v>
      </c>
    </row>
    <row r="1832" spans="1:6">
      <c r="A1832">
        <v>14</v>
      </c>
      <c r="B1832">
        <v>-90.486999999999995</v>
      </c>
      <c r="C1832">
        <v>1768</v>
      </c>
      <c r="D1832">
        <v>463000</v>
      </c>
      <c r="E1832">
        <v>358</v>
      </c>
      <c r="F1832" s="3">
        <v>374.71958797009864</v>
      </c>
    </row>
    <row r="1833" spans="1:6">
      <c r="A1833">
        <v>15</v>
      </c>
      <c r="B1833">
        <v>-90.372</v>
      </c>
      <c r="C1833">
        <v>1768</v>
      </c>
      <c r="D1833">
        <v>463000</v>
      </c>
      <c r="E1833">
        <v>408</v>
      </c>
      <c r="F1833" s="3">
        <v>414.45236119027373</v>
      </c>
    </row>
    <row r="1834" spans="1:6">
      <c r="A1834">
        <v>16</v>
      </c>
      <c r="B1834">
        <v>-90.256</v>
      </c>
      <c r="C1834">
        <v>1768</v>
      </c>
      <c r="D1834">
        <v>463000</v>
      </c>
      <c r="E1834">
        <v>474</v>
      </c>
      <c r="F1834" s="3">
        <v>446.13513441853001</v>
      </c>
    </row>
    <row r="1835" spans="1:6">
      <c r="A1835">
        <v>17</v>
      </c>
      <c r="B1835">
        <v>-90.14</v>
      </c>
      <c r="C1835">
        <v>1768</v>
      </c>
      <c r="D1835">
        <v>463000</v>
      </c>
      <c r="E1835">
        <v>482</v>
      </c>
      <c r="F1835" s="3">
        <v>464.68947416093852</v>
      </c>
    </row>
    <row r="1836" spans="1:6">
      <c r="A1836">
        <v>18</v>
      </c>
      <c r="B1836">
        <v>-90.025000000000006</v>
      </c>
      <c r="C1836">
        <v>1768</v>
      </c>
      <c r="D1836">
        <v>463000</v>
      </c>
      <c r="E1836">
        <v>466</v>
      </c>
      <c r="F1836" s="3">
        <v>467.22708131360889</v>
      </c>
    </row>
    <row r="1837" spans="1:6">
      <c r="A1837">
        <v>19</v>
      </c>
      <c r="B1837">
        <v>-89.918999999999997</v>
      </c>
      <c r="C1837">
        <v>1768</v>
      </c>
      <c r="D1837">
        <v>463000</v>
      </c>
      <c r="E1837">
        <v>468</v>
      </c>
      <c r="F1837" s="3">
        <v>455.18356193837474</v>
      </c>
    </row>
    <row r="1838" spans="1:6">
      <c r="A1838">
        <v>20</v>
      </c>
      <c r="B1838">
        <v>-89.805999999999997</v>
      </c>
      <c r="C1838">
        <v>1768</v>
      </c>
      <c r="D1838">
        <v>463000</v>
      </c>
      <c r="E1838">
        <v>401</v>
      </c>
      <c r="F1838" s="3">
        <v>429.01057153648827</v>
      </c>
    </row>
    <row r="1839" spans="1:6">
      <c r="A1839">
        <v>21</v>
      </c>
      <c r="B1839">
        <v>-89.691000000000003</v>
      </c>
      <c r="C1839">
        <v>1768</v>
      </c>
      <c r="D1839">
        <v>463000</v>
      </c>
      <c r="E1839">
        <v>403</v>
      </c>
      <c r="F1839" s="3">
        <v>392.13757270926573</v>
      </c>
    </row>
    <row r="1840" spans="1:6">
      <c r="A1840">
        <v>22</v>
      </c>
      <c r="B1840">
        <v>-89.576999999999998</v>
      </c>
      <c r="C1840">
        <v>1768</v>
      </c>
      <c r="D1840">
        <v>463000</v>
      </c>
      <c r="E1840">
        <v>325</v>
      </c>
      <c r="F1840" s="3">
        <v>350.37872915661757</v>
      </c>
    </row>
    <row r="1841" spans="1:6">
      <c r="A1841">
        <v>23</v>
      </c>
      <c r="B1841">
        <v>-89.457999999999998</v>
      </c>
      <c r="C1841">
        <v>1768</v>
      </c>
      <c r="D1841">
        <v>463000</v>
      </c>
      <c r="E1841">
        <v>299</v>
      </c>
      <c r="F1841" s="3">
        <v>306.58389614636047</v>
      </c>
    </row>
    <row r="1842" spans="1:6">
      <c r="A1842">
        <v>24</v>
      </c>
      <c r="B1842">
        <v>-89.341999999999999</v>
      </c>
      <c r="C1842">
        <v>1768</v>
      </c>
      <c r="D1842">
        <v>463000</v>
      </c>
      <c r="E1842">
        <v>252</v>
      </c>
      <c r="F1842" s="3">
        <v>267.88356064577533</v>
      </c>
    </row>
    <row r="1843" spans="1:6">
      <c r="A1843">
        <v>25</v>
      </c>
      <c r="B1843">
        <v>-89.234999999999999</v>
      </c>
      <c r="C1843">
        <v>1768</v>
      </c>
      <c r="D1843">
        <v>463000</v>
      </c>
      <c r="E1843">
        <v>258</v>
      </c>
      <c r="F1843" s="3">
        <v>237.92169221430285</v>
      </c>
    </row>
    <row r="1844" spans="1:6">
      <c r="A1844">
        <v>26</v>
      </c>
      <c r="B1844">
        <v>-89.13</v>
      </c>
      <c r="C1844">
        <v>1768</v>
      </c>
      <c r="D1844">
        <v>463000</v>
      </c>
      <c r="E1844">
        <v>214</v>
      </c>
      <c r="F1844" s="3">
        <v>214.64902802488427</v>
      </c>
    </row>
    <row r="1845" spans="1:6">
      <c r="A1845">
        <v>27</v>
      </c>
      <c r="B1845">
        <v>-89.016000000000005</v>
      </c>
      <c r="C1845">
        <v>1768</v>
      </c>
      <c r="D1845">
        <v>463000</v>
      </c>
      <c r="E1845">
        <v>210</v>
      </c>
      <c r="F1845" s="3">
        <v>196.0233233424625</v>
      </c>
    </row>
    <row r="1846" spans="1:6">
      <c r="A1846">
        <v>28</v>
      </c>
      <c r="B1846">
        <v>-88.896000000000001</v>
      </c>
      <c r="C1846">
        <v>1768</v>
      </c>
      <c r="D1846">
        <v>463000</v>
      </c>
      <c r="E1846">
        <v>208</v>
      </c>
      <c r="F1846" s="3">
        <v>182.79449060084201</v>
      </c>
    </row>
    <row r="1847" spans="1:6">
      <c r="A1847">
        <v>29</v>
      </c>
      <c r="B1847">
        <v>-88.790999999999997</v>
      </c>
      <c r="C1847">
        <v>1768</v>
      </c>
      <c r="D1847">
        <v>463000</v>
      </c>
      <c r="E1847">
        <v>221</v>
      </c>
      <c r="F1847" s="3">
        <v>175.3696089489579</v>
      </c>
    </row>
    <row r="1848" spans="1:6">
      <c r="A1848">
        <v>30</v>
      </c>
      <c r="B1848">
        <v>-88.671999999999997</v>
      </c>
      <c r="C1848">
        <v>1768</v>
      </c>
      <c r="D1848">
        <v>463000</v>
      </c>
      <c r="E1848">
        <v>180</v>
      </c>
      <c r="F1848" s="3">
        <v>170.25942019456127</v>
      </c>
    </row>
    <row r="1849" spans="1:6">
      <c r="A1849">
        <v>31</v>
      </c>
      <c r="B1849">
        <v>-88.56</v>
      </c>
      <c r="C1849">
        <v>1768</v>
      </c>
      <c r="D1849">
        <v>463000</v>
      </c>
      <c r="E1849">
        <v>175</v>
      </c>
      <c r="F1849" s="3">
        <v>167.56406368722566</v>
      </c>
    </row>
    <row r="1850" spans="1:6">
      <c r="A1850">
        <v>32</v>
      </c>
      <c r="B1850">
        <v>-88.451999999999998</v>
      </c>
      <c r="C1850">
        <v>1768</v>
      </c>
      <c r="D1850">
        <v>463000</v>
      </c>
      <c r="E1850">
        <v>173</v>
      </c>
      <c r="F1850" s="3">
        <v>166.1495685618867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189</v>
      </c>
    </row>
    <row r="1856" spans="1:6">
      <c r="A1856" t="s">
        <v>167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56</v>
      </c>
      <c r="B1868" t="s">
        <v>35</v>
      </c>
      <c r="C1868" t="s">
        <v>38</v>
      </c>
      <c r="D1868" t="s">
        <v>55</v>
      </c>
      <c r="E1868" t="s">
        <v>54</v>
      </c>
      <c r="F1868" t="s">
        <v>75</v>
      </c>
    </row>
    <row r="1869" spans="1:10">
      <c r="A1869">
        <v>1</v>
      </c>
      <c r="B1869">
        <v>-91.947999999999993</v>
      </c>
      <c r="C1869">
        <v>2089</v>
      </c>
      <c r="D1869">
        <v>550000</v>
      </c>
      <c r="E1869">
        <v>171</v>
      </c>
      <c r="F1869" s="3">
        <v>192.05792614502539</v>
      </c>
      <c r="J1869" t="s">
        <v>221</v>
      </c>
    </row>
    <row r="1870" spans="1:10">
      <c r="A1870">
        <v>2</v>
      </c>
      <c r="B1870">
        <v>-91.838999999999999</v>
      </c>
      <c r="C1870">
        <v>2089</v>
      </c>
      <c r="D1870">
        <v>550000</v>
      </c>
      <c r="E1870">
        <v>195</v>
      </c>
      <c r="F1870" s="3">
        <v>192.14801701998522</v>
      </c>
    </row>
    <row r="1871" spans="1:10">
      <c r="A1871">
        <v>3</v>
      </c>
      <c r="B1871">
        <v>-91.724000000000004</v>
      </c>
      <c r="C1871">
        <v>2089</v>
      </c>
      <c r="D1871">
        <v>550000</v>
      </c>
      <c r="E1871">
        <v>168</v>
      </c>
      <c r="F1871" s="3">
        <v>192.36454163190797</v>
      </c>
    </row>
    <row r="1872" spans="1:10">
      <c r="A1872">
        <v>4</v>
      </c>
      <c r="B1872">
        <v>-91.611999999999995</v>
      </c>
      <c r="C1872">
        <v>2089</v>
      </c>
      <c r="D1872">
        <v>550000</v>
      </c>
      <c r="E1872">
        <v>202</v>
      </c>
      <c r="F1872" s="3">
        <v>192.82093018331403</v>
      </c>
    </row>
    <row r="1873" spans="1:6">
      <c r="A1873">
        <v>5</v>
      </c>
      <c r="B1873">
        <v>-91.5</v>
      </c>
      <c r="C1873">
        <v>2089</v>
      </c>
      <c r="D1873">
        <v>550000</v>
      </c>
      <c r="E1873">
        <v>183</v>
      </c>
      <c r="F1873" s="3">
        <v>193.74474499987389</v>
      </c>
    </row>
    <row r="1874" spans="1:6">
      <c r="A1874">
        <v>6</v>
      </c>
      <c r="B1874">
        <v>-91.394000000000005</v>
      </c>
      <c r="C1874">
        <v>2089</v>
      </c>
      <c r="D1874">
        <v>550000</v>
      </c>
      <c r="E1874">
        <v>205</v>
      </c>
      <c r="F1874" s="3">
        <v>195.38467702212782</v>
      </c>
    </row>
    <row r="1875" spans="1:6">
      <c r="A1875">
        <v>7</v>
      </c>
      <c r="B1875">
        <v>-91.281000000000006</v>
      </c>
      <c r="C1875">
        <v>2089</v>
      </c>
      <c r="D1875">
        <v>550000</v>
      </c>
      <c r="E1875">
        <v>177</v>
      </c>
      <c r="F1875" s="3">
        <v>198.50261857310039</v>
      </c>
    </row>
    <row r="1876" spans="1:6">
      <c r="A1876">
        <v>8</v>
      </c>
      <c r="B1876">
        <v>-91.165000000000006</v>
      </c>
      <c r="C1876">
        <v>2089</v>
      </c>
      <c r="D1876">
        <v>550000</v>
      </c>
      <c r="E1876">
        <v>194</v>
      </c>
      <c r="F1876" s="3">
        <v>204.00788609659179</v>
      </c>
    </row>
    <row r="1877" spans="1:6">
      <c r="A1877">
        <v>9</v>
      </c>
      <c r="B1877">
        <v>-91.049000000000007</v>
      </c>
      <c r="C1877">
        <v>2089</v>
      </c>
      <c r="D1877">
        <v>550000</v>
      </c>
      <c r="E1877">
        <v>214</v>
      </c>
      <c r="F1877" s="3">
        <v>212.93588046857457</v>
      </c>
    </row>
    <row r="1878" spans="1:6">
      <c r="A1878">
        <v>10</v>
      </c>
      <c r="B1878">
        <v>-90.933999999999997</v>
      </c>
      <c r="C1878">
        <v>2089</v>
      </c>
      <c r="D1878">
        <v>550000</v>
      </c>
      <c r="E1878">
        <v>242</v>
      </c>
      <c r="F1878" s="3">
        <v>226.32756521372804</v>
      </c>
    </row>
    <row r="1879" spans="1:6">
      <c r="A1879">
        <v>11</v>
      </c>
      <c r="B1879">
        <v>-90.823999999999998</v>
      </c>
      <c r="C1879">
        <v>2089</v>
      </c>
      <c r="D1879">
        <v>550000</v>
      </c>
      <c r="E1879">
        <v>239</v>
      </c>
      <c r="F1879" s="3">
        <v>244.2592663212429</v>
      </c>
    </row>
    <row r="1880" spans="1:6">
      <c r="A1880">
        <v>12</v>
      </c>
      <c r="B1880">
        <v>-90.709000000000003</v>
      </c>
      <c r="C1880">
        <v>2089</v>
      </c>
      <c r="D1880">
        <v>550000</v>
      </c>
      <c r="E1880">
        <v>283</v>
      </c>
      <c r="F1880" s="3">
        <v>268.74560352111195</v>
      </c>
    </row>
    <row r="1881" spans="1:6">
      <c r="A1881">
        <v>13</v>
      </c>
      <c r="B1881">
        <v>-90.594999999999999</v>
      </c>
      <c r="C1881">
        <v>2089</v>
      </c>
      <c r="D1881">
        <v>550000</v>
      </c>
      <c r="E1881">
        <v>271</v>
      </c>
      <c r="F1881" s="3">
        <v>298.25680683811612</v>
      </c>
    </row>
    <row r="1882" spans="1:6">
      <c r="A1882">
        <v>14</v>
      </c>
      <c r="B1882">
        <v>-90.486999999999995</v>
      </c>
      <c r="C1882">
        <v>2089</v>
      </c>
      <c r="D1882">
        <v>550000</v>
      </c>
      <c r="E1882">
        <v>330</v>
      </c>
      <c r="F1882" s="3">
        <v>329.42274854362813</v>
      </c>
    </row>
    <row r="1883" spans="1:6">
      <c r="A1883">
        <v>15</v>
      </c>
      <c r="B1883">
        <v>-90.372</v>
      </c>
      <c r="C1883">
        <v>2089</v>
      </c>
      <c r="D1883">
        <v>550000</v>
      </c>
      <c r="E1883">
        <v>372</v>
      </c>
      <c r="F1883" s="3">
        <v>363.11748713590367</v>
      </c>
    </row>
    <row r="1884" spans="1:6">
      <c r="A1884">
        <v>16</v>
      </c>
      <c r="B1884">
        <v>-90.256</v>
      </c>
      <c r="C1884">
        <v>2089</v>
      </c>
      <c r="D1884">
        <v>550000</v>
      </c>
      <c r="E1884">
        <v>366</v>
      </c>
      <c r="F1884" s="3">
        <v>393.64570991832403</v>
      </c>
    </row>
    <row r="1885" spans="1:6">
      <c r="A1885">
        <v>17</v>
      </c>
      <c r="B1885">
        <v>-90.14</v>
      </c>
      <c r="C1885">
        <v>2089</v>
      </c>
      <c r="D1885">
        <v>550000</v>
      </c>
      <c r="E1885">
        <v>459</v>
      </c>
      <c r="F1885" s="3">
        <v>416.39204189127861</v>
      </c>
    </row>
    <row r="1886" spans="1:6">
      <c r="A1886">
        <v>18</v>
      </c>
      <c r="B1886">
        <v>-90.025000000000006</v>
      </c>
      <c r="C1886">
        <v>2089</v>
      </c>
      <c r="D1886">
        <v>550000</v>
      </c>
      <c r="E1886">
        <v>445</v>
      </c>
      <c r="F1886" s="3">
        <v>427.76025134188814</v>
      </c>
    </row>
    <row r="1887" spans="1:6">
      <c r="A1887">
        <v>19</v>
      </c>
      <c r="B1887">
        <v>-89.918999999999997</v>
      </c>
      <c r="C1887">
        <v>2089</v>
      </c>
      <c r="D1887">
        <v>550000</v>
      </c>
      <c r="E1887">
        <v>426</v>
      </c>
      <c r="F1887" s="3">
        <v>426.74719732741983</v>
      </c>
    </row>
    <row r="1888" spans="1:6">
      <c r="A1888">
        <v>20</v>
      </c>
      <c r="B1888">
        <v>-89.805999999999997</v>
      </c>
      <c r="C1888">
        <v>2089</v>
      </c>
      <c r="D1888">
        <v>550000</v>
      </c>
      <c r="E1888">
        <v>417</v>
      </c>
      <c r="F1888" s="3">
        <v>413.68285353972715</v>
      </c>
    </row>
    <row r="1889" spans="1:6">
      <c r="A1889">
        <v>21</v>
      </c>
      <c r="B1889">
        <v>-89.691000000000003</v>
      </c>
      <c r="C1889">
        <v>2089</v>
      </c>
      <c r="D1889">
        <v>550000</v>
      </c>
      <c r="E1889">
        <v>405</v>
      </c>
      <c r="F1889" s="3">
        <v>389.78226685302684</v>
      </c>
    </row>
    <row r="1890" spans="1:6">
      <c r="A1890">
        <v>22</v>
      </c>
      <c r="B1890">
        <v>-89.576999999999998</v>
      </c>
      <c r="C1890">
        <v>2089</v>
      </c>
      <c r="D1890">
        <v>550000</v>
      </c>
      <c r="E1890">
        <v>339</v>
      </c>
      <c r="F1890" s="3">
        <v>359.08685287184255</v>
      </c>
    </row>
    <row r="1891" spans="1:6">
      <c r="A1891">
        <v>23</v>
      </c>
      <c r="B1891">
        <v>-89.457999999999998</v>
      </c>
      <c r="C1891">
        <v>2089</v>
      </c>
      <c r="D1891">
        <v>550000</v>
      </c>
      <c r="E1891">
        <v>280</v>
      </c>
      <c r="F1891" s="3">
        <v>324.0853742067448</v>
      </c>
    </row>
    <row r="1892" spans="1:6">
      <c r="A1892">
        <v>24</v>
      </c>
      <c r="B1892">
        <v>-89.341999999999999</v>
      </c>
      <c r="C1892">
        <v>2089</v>
      </c>
      <c r="D1892">
        <v>550000</v>
      </c>
      <c r="E1892">
        <v>292</v>
      </c>
      <c r="F1892" s="3">
        <v>291.1155291456227</v>
      </c>
    </row>
    <row r="1893" spans="1:6">
      <c r="A1893">
        <v>25</v>
      </c>
      <c r="B1893">
        <v>-89.234999999999999</v>
      </c>
      <c r="C1893">
        <v>2089</v>
      </c>
      <c r="D1893">
        <v>550000</v>
      </c>
      <c r="E1893">
        <v>266</v>
      </c>
      <c r="F1893" s="3">
        <v>264.2846905321926</v>
      </c>
    </row>
    <row r="1894" spans="1:6">
      <c r="A1894">
        <v>26</v>
      </c>
      <c r="B1894">
        <v>-89.13</v>
      </c>
      <c r="C1894">
        <v>2089</v>
      </c>
      <c r="D1894">
        <v>550000</v>
      </c>
      <c r="E1894">
        <v>265</v>
      </c>
      <c r="F1894" s="3">
        <v>242.57467101386925</v>
      </c>
    </row>
    <row r="1895" spans="1:6">
      <c r="A1895">
        <v>27</v>
      </c>
      <c r="B1895">
        <v>-89.016000000000005</v>
      </c>
      <c r="C1895">
        <v>2089</v>
      </c>
      <c r="D1895">
        <v>550000</v>
      </c>
      <c r="E1895">
        <v>234</v>
      </c>
      <c r="F1895" s="3">
        <v>224.54151241770992</v>
      </c>
    </row>
    <row r="1896" spans="1:6">
      <c r="A1896">
        <v>28</v>
      </c>
      <c r="B1896">
        <v>-88.896000000000001</v>
      </c>
      <c r="C1896">
        <v>2089</v>
      </c>
      <c r="D1896">
        <v>550000</v>
      </c>
      <c r="E1896">
        <v>236</v>
      </c>
      <c r="F1896" s="3">
        <v>211.27024567624551</v>
      </c>
    </row>
    <row r="1897" spans="1:6">
      <c r="A1897">
        <v>29</v>
      </c>
      <c r="B1897">
        <v>-88.790999999999997</v>
      </c>
      <c r="C1897">
        <v>2089</v>
      </c>
      <c r="D1897">
        <v>550000</v>
      </c>
      <c r="E1897">
        <v>222</v>
      </c>
      <c r="F1897" s="3">
        <v>203.58531708491901</v>
      </c>
    </row>
    <row r="1898" spans="1:6">
      <c r="A1898">
        <v>30</v>
      </c>
      <c r="B1898">
        <v>-88.671999999999997</v>
      </c>
      <c r="C1898">
        <v>2089</v>
      </c>
      <c r="D1898">
        <v>550000</v>
      </c>
      <c r="E1898">
        <v>205</v>
      </c>
      <c r="F1898" s="3">
        <v>198.14812219326339</v>
      </c>
    </row>
    <row r="1899" spans="1:6">
      <c r="A1899">
        <v>31</v>
      </c>
      <c r="B1899">
        <v>-88.56</v>
      </c>
      <c r="C1899">
        <v>2089</v>
      </c>
      <c r="D1899">
        <v>550000</v>
      </c>
      <c r="E1899">
        <v>206</v>
      </c>
      <c r="F1899" s="3">
        <v>195.20387562335534</v>
      </c>
    </row>
    <row r="1900" spans="1:6">
      <c r="A1900">
        <v>32</v>
      </c>
      <c r="B1900">
        <v>-88.451999999999998</v>
      </c>
      <c r="C1900">
        <v>2089</v>
      </c>
      <c r="D1900">
        <v>550000</v>
      </c>
      <c r="E1900">
        <v>210</v>
      </c>
      <c r="F1900" s="3">
        <v>193.62330357732844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191</v>
      </c>
    </row>
    <row r="1906" spans="1:10">
      <c r="A1906" t="s">
        <v>130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56</v>
      </c>
      <c r="B1918" t="s">
        <v>35</v>
      </c>
      <c r="C1918" t="s">
        <v>38</v>
      </c>
      <c r="D1918" t="s">
        <v>55</v>
      </c>
      <c r="E1918" t="s">
        <v>54</v>
      </c>
      <c r="F1918" t="s">
        <v>75</v>
      </c>
    </row>
    <row r="1919" spans="1:10">
      <c r="A1919">
        <v>1</v>
      </c>
      <c r="B1919">
        <v>-91.947999999999993</v>
      </c>
      <c r="C1919">
        <v>1897</v>
      </c>
      <c r="D1919">
        <v>500000</v>
      </c>
      <c r="E1919">
        <v>140</v>
      </c>
      <c r="F1919" s="3">
        <v>172.48262175342509</v>
      </c>
      <c r="J1919" t="s">
        <v>222</v>
      </c>
    </row>
    <row r="1920" spans="1:10">
      <c r="A1920">
        <v>2</v>
      </c>
      <c r="B1920">
        <v>-91.838999999999999</v>
      </c>
      <c r="C1920">
        <v>1897</v>
      </c>
      <c r="D1920">
        <v>500000</v>
      </c>
      <c r="E1920">
        <v>179</v>
      </c>
      <c r="F1920" s="3">
        <v>172.69222925061752</v>
      </c>
    </row>
    <row r="1921" spans="1:6">
      <c r="A1921">
        <v>3</v>
      </c>
      <c r="B1921">
        <v>-91.724000000000004</v>
      </c>
      <c r="C1921">
        <v>1897</v>
      </c>
      <c r="D1921">
        <v>500000</v>
      </c>
      <c r="E1921">
        <v>144</v>
      </c>
      <c r="F1921" s="3">
        <v>173.15458212498618</v>
      </c>
    </row>
    <row r="1922" spans="1:6">
      <c r="A1922">
        <v>4</v>
      </c>
      <c r="B1922">
        <v>-91.611999999999995</v>
      </c>
      <c r="C1922">
        <v>1897</v>
      </c>
      <c r="D1922">
        <v>500000</v>
      </c>
      <c r="E1922">
        <v>180</v>
      </c>
      <c r="F1922" s="3">
        <v>174.05068070886614</v>
      </c>
    </row>
    <row r="1923" spans="1:6">
      <c r="A1923">
        <v>5</v>
      </c>
      <c r="B1923">
        <v>-91.5</v>
      </c>
      <c r="C1923">
        <v>1897</v>
      </c>
      <c r="D1923">
        <v>500000</v>
      </c>
      <c r="E1923">
        <v>183</v>
      </c>
      <c r="F1923" s="3">
        <v>175.72335597385452</v>
      </c>
    </row>
    <row r="1924" spans="1:6">
      <c r="A1924">
        <v>6</v>
      </c>
      <c r="B1924">
        <v>-91.394000000000005</v>
      </c>
      <c r="C1924">
        <v>1897</v>
      </c>
      <c r="D1924">
        <v>500000</v>
      </c>
      <c r="E1924">
        <v>165</v>
      </c>
      <c r="F1924" s="3">
        <v>178.47356259977758</v>
      </c>
    </row>
    <row r="1925" spans="1:6">
      <c r="A1925">
        <v>7</v>
      </c>
      <c r="B1925">
        <v>-91.281000000000006</v>
      </c>
      <c r="C1925">
        <v>1897</v>
      </c>
      <c r="D1925">
        <v>500000</v>
      </c>
      <c r="E1925">
        <v>162</v>
      </c>
      <c r="F1925" s="3">
        <v>183.31900063259263</v>
      </c>
    </row>
    <row r="1926" spans="1:6">
      <c r="A1926">
        <v>8</v>
      </c>
      <c r="B1926">
        <v>-91.165000000000006</v>
      </c>
      <c r="C1926">
        <v>1897</v>
      </c>
      <c r="D1926">
        <v>500000</v>
      </c>
      <c r="E1926">
        <v>228</v>
      </c>
      <c r="F1926" s="3">
        <v>191.23449030516448</v>
      </c>
    </row>
    <row r="1927" spans="1:6">
      <c r="A1927">
        <v>9</v>
      </c>
      <c r="B1927">
        <v>-91.049000000000007</v>
      </c>
      <c r="C1927">
        <v>1897</v>
      </c>
      <c r="D1927">
        <v>500000</v>
      </c>
      <c r="E1927">
        <v>202</v>
      </c>
      <c r="F1927" s="3">
        <v>203.1164355461531</v>
      </c>
    </row>
    <row r="1928" spans="1:6">
      <c r="A1928">
        <v>10</v>
      </c>
      <c r="B1928">
        <v>-90.933999999999997</v>
      </c>
      <c r="C1928">
        <v>1897</v>
      </c>
      <c r="D1928">
        <v>500000</v>
      </c>
      <c r="E1928">
        <v>237</v>
      </c>
      <c r="F1928" s="3">
        <v>219.63258449359844</v>
      </c>
    </row>
    <row r="1929" spans="1:6">
      <c r="A1929">
        <v>11</v>
      </c>
      <c r="B1929">
        <v>-90.823999999999998</v>
      </c>
      <c r="C1929">
        <v>1897</v>
      </c>
      <c r="D1929">
        <v>500000</v>
      </c>
      <c r="E1929">
        <v>214</v>
      </c>
      <c r="F1929" s="3">
        <v>240.17018006134262</v>
      </c>
    </row>
    <row r="1930" spans="1:6">
      <c r="A1930">
        <v>12</v>
      </c>
      <c r="B1930">
        <v>-90.709000000000003</v>
      </c>
      <c r="C1930">
        <v>1897</v>
      </c>
      <c r="D1930">
        <v>500000</v>
      </c>
      <c r="E1930">
        <v>263</v>
      </c>
      <c r="F1930" s="3">
        <v>266.17630871807239</v>
      </c>
    </row>
    <row r="1931" spans="1:6">
      <c r="A1931">
        <v>13</v>
      </c>
      <c r="B1931">
        <v>-90.594999999999999</v>
      </c>
      <c r="C1931">
        <v>1897</v>
      </c>
      <c r="D1931">
        <v>500000</v>
      </c>
      <c r="E1931">
        <v>294</v>
      </c>
      <c r="F1931" s="3">
        <v>295.11242245859916</v>
      </c>
    </row>
    <row r="1932" spans="1:6">
      <c r="A1932">
        <v>14</v>
      </c>
      <c r="B1932">
        <v>-90.486999999999995</v>
      </c>
      <c r="C1932">
        <v>1897</v>
      </c>
      <c r="D1932">
        <v>500000</v>
      </c>
      <c r="E1932">
        <v>322</v>
      </c>
      <c r="F1932" s="3">
        <v>323.20100688080379</v>
      </c>
    </row>
    <row r="1933" spans="1:6">
      <c r="A1933">
        <v>15</v>
      </c>
      <c r="B1933">
        <v>-90.372</v>
      </c>
      <c r="C1933">
        <v>1897</v>
      </c>
      <c r="D1933">
        <v>500000</v>
      </c>
      <c r="E1933">
        <v>370</v>
      </c>
      <c r="F1933" s="3">
        <v>350.69153088728473</v>
      </c>
    </row>
    <row r="1934" spans="1:6">
      <c r="A1934">
        <v>16</v>
      </c>
      <c r="B1934">
        <v>-90.256</v>
      </c>
      <c r="C1934">
        <v>1897</v>
      </c>
      <c r="D1934">
        <v>500000</v>
      </c>
      <c r="E1934">
        <v>369</v>
      </c>
      <c r="F1934" s="3">
        <v>372.33639435889512</v>
      </c>
    </row>
    <row r="1935" spans="1:6">
      <c r="A1935">
        <v>17</v>
      </c>
      <c r="B1935">
        <v>-90.14</v>
      </c>
      <c r="C1935">
        <v>1897</v>
      </c>
      <c r="D1935">
        <v>500000</v>
      </c>
      <c r="E1935">
        <v>391</v>
      </c>
      <c r="F1935" s="3">
        <v>384.7035486923167</v>
      </c>
    </row>
    <row r="1936" spans="1:6">
      <c r="A1936">
        <v>18</v>
      </c>
      <c r="B1936">
        <v>-90.025000000000006</v>
      </c>
      <c r="C1936">
        <v>1897</v>
      </c>
      <c r="D1936">
        <v>500000</v>
      </c>
      <c r="E1936">
        <v>381</v>
      </c>
      <c r="F1936" s="3">
        <v>385.90576060894665</v>
      </c>
    </row>
    <row r="1937" spans="1:6">
      <c r="A1937">
        <v>19</v>
      </c>
      <c r="B1937">
        <v>-89.918999999999997</v>
      </c>
      <c r="C1937">
        <v>1897</v>
      </c>
      <c r="D1937">
        <v>500000</v>
      </c>
      <c r="E1937">
        <v>382</v>
      </c>
      <c r="F1937" s="3">
        <v>377.06589370647833</v>
      </c>
    </row>
    <row r="1938" spans="1:6">
      <c r="A1938">
        <v>20</v>
      </c>
      <c r="B1938">
        <v>-89.805999999999997</v>
      </c>
      <c r="C1938">
        <v>1897</v>
      </c>
      <c r="D1938">
        <v>500000</v>
      </c>
      <c r="E1938">
        <v>362</v>
      </c>
      <c r="F1938" s="3">
        <v>358.47148254814579</v>
      </c>
    </row>
    <row r="1939" spans="1:6">
      <c r="A1939">
        <v>21</v>
      </c>
      <c r="B1939">
        <v>-89.691000000000003</v>
      </c>
      <c r="C1939">
        <v>1897</v>
      </c>
      <c r="D1939">
        <v>500000</v>
      </c>
      <c r="E1939">
        <v>336</v>
      </c>
      <c r="F1939" s="3">
        <v>332.53752253732739</v>
      </c>
    </row>
    <row r="1940" spans="1:6">
      <c r="A1940">
        <v>22</v>
      </c>
      <c r="B1940">
        <v>-89.576999999999998</v>
      </c>
      <c r="C1940">
        <v>1897</v>
      </c>
      <c r="D1940">
        <v>500000</v>
      </c>
      <c r="E1940">
        <v>283</v>
      </c>
      <c r="F1940" s="3">
        <v>303.28161127590516</v>
      </c>
    </row>
    <row r="1941" spans="1:6">
      <c r="A1941">
        <v>23</v>
      </c>
      <c r="B1941">
        <v>-89.457999999999998</v>
      </c>
      <c r="C1941">
        <v>1897</v>
      </c>
      <c r="D1941">
        <v>500000</v>
      </c>
      <c r="E1941">
        <v>278</v>
      </c>
      <c r="F1941" s="3">
        <v>272.62757438922961</v>
      </c>
    </row>
    <row r="1942" spans="1:6">
      <c r="A1942">
        <v>24</v>
      </c>
      <c r="B1942">
        <v>-89.341999999999999</v>
      </c>
      <c r="C1942">
        <v>1897</v>
      </c>
      <c r="D1942">
        <v>500000</v>
      </c>
      <c r="E1942">
        <v>236</v>
      </c>
      <c r="F1942" s="3">
        <v>245.50949728674738</v>
      </c>
    </row>
    <row r="1943" spans="1:6">
      <c r="A1943">
        <v>25</v>
      </c>
      <c r="B1943">
        <v>-89.234999999999999</v>
      </c>
      <c r="C1943">
        <v>1897</v>
      </c>
      <c r="D1943">
        <v>500000</v>
      </c>
      <c r="E1943">
        <v>218</v>
      </c>
      <c r="F1943" s="3">
        <v>224.46097832829429</v>
      </c>
    </row>
    <row r="1944" spans="1:6">
      <c r="A1944">
        <v>26</v>
      </c>
      <c r="B1944">
        <v>-89.13</v>
      </c>
      <c r="C1944">
        <v>1897</v>
      </c>
      <c r="D1944">
        <v>500000</v>
      </c>
      <c r="E1944">
        <v>206</v>
      </c>
      <c r="F1944" s="3">
        <v>208.05242282169934</v>
      </c>
    </row>
    <row r="1945" spans="1:6">
      <c r="A1945">
        <v>27</v>
      </c>
      <c r="B1945">
        <v>-89.016000000000005</v>
      </c>
      <c r="C1945">
        <v>1897</v>
      </c>
      <c r="D1945">
        <v>500000</v>
      </c>
      <c r="E1945">
        <v>209</v>
      </c>
      <c r="F1945" s="3">
        <v>194.85654363977125</v>
      </c>
    </row>
    <row r="1946" spans="1:6">
      <c r="A1946">
        <v>28</v>
      </c>
      <c r="B1946">
        <v>-88.896000000000001</v>
      </c>
      <c r="C1946">
        <v>1897</v>
      </c>
      <c r="D1946">
        <v>500000</v>
      </c>
      <c r="E1946">
        <v>209</v>
      </c>
      <c r="F1946" s="3">
        <v>185.42454059362856</v>
      </c>
    </row>
    <row r="1947" spans="1:6">
      <c r="A1947">
        <v>29</v>
      </c>
      <c r="B1947">
        <v>-88.790999999999997</v>
      </c>
      <c r="C1947">
        <v>1897</v>
      </c>
      <c r="D1947">
        <v>500000</v>
      </c>
      <c r="E1947">
        <v>194</v>
      </c>
      <c r="F1947" s="3">
        <v>180.09189234135334</v>
      </c>
    </row>
    <row r="1948" spans="1:6">
      <c r="A1948">
        <v>30</v>
      </c>
      <c r="B1948">
        <v>-88.671999999999997</v>
      </c>
      <c r="C1948">
        <v>1897</v>
      </c>
      <c r="D1948">
        <v>500000</v>
      </c>
      <c r="E1948">
        <v>187</v>
      </c>
      <c r="F1948" s="3">
        <v>176.39147530145729</v>
      </c>
    </row>
    <row r="1949" spans="1:6">
      <c r="A1949">
        <v>31</v>
      </c>
      <c r="B1949">
        <v>-88.56</v>
      </c>
      <c r="C1949">
        <v>1897</v>
      </c>
      <c r="D1949">
        <v>500000</v>
      </c>
      <c r="E1949">
        <v>186</v>
      </c>
      <c r="F1949" s="3">
        <v>174.42074086501614</v>
      </c>
    </row>
    <row r="1950" spans="1:6">
      <c r="A1950">
        <v>32</v>
      </c>
      <c r="B1950">
        <v>-88.451999999999998</v>
      </c>
      <c r="C1950">
        <v>1897</v>
      </c>
      <c r="D1950">
        <v>500000</v>
      </c>
      <c r="E1950">
        <v>200</v>
      </c>
      <c r="F1950" s="3">
        <v>173.37589692845478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193</v>
      </c>
    </row>
    <row r="1956" spans="1:6">
      <c r="A1956" t="s">
        <v>140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56</v>
      </c>
      <c r="B1968" t="s">
        <v>35</v>
      </c>
      <c r="C1968" t="s">
        <v>38</v>
      </c>
      <c r="D1968" t="s">
        <v>55</v>
      </c>
      <c r="E1968" t="s">
        <v>54</v>
      </c>
      <c r="F1968" t="s">
        <v>75</v>
      </c>
    </row>
    <row r="1969" spans="1:10">
      <c r="A1969">
        <v>1</v>
      </c>
      <c r="B1969">
        <v>-91.947999999999993</v>
      </c>
      <c r="C1969">
        <v>1806</v>
      </c>
      <c r="D1969">
        <v>475000</v>
      </c>
      <c r="E1969">
        <v>116</v>
      </c>
      <c r="F1969" s="3">
        <v>161.08841346982356</v>
      </c>
      <c r="J1969" t="s">
        <v>223</v>
      </c>
    </row>
    <row r="1970" spans="1:10">
      <c r="A1970">
        <v>2</v>
      </c>
      <c r="B1970">
        <v>-91.838999999999999</v>
      </c>
      <c r="C1970">
        <v>1806</v>
      </c>
      <c r="D1970">
        <v>475000</v>
      </c>
      <c r="E1970">
        <v>154</v>
      </c>
      <c r="F1970" s="3">
        <v>162.30935675237728</v>
      </c>
    </row>
    <row r="1971" spans="1:10">
      <c r="A1971">
        <v>3</v>
      </c>
      <c r="B1971">
        <v>-91.724000000000004</v>
      </c>
      <c r="C1971">
        <v>1806</v>
      </c>
      <c r="D1971">
        <v>475000</v>
      </c>
      <c r="E1971">
        <v>159</v>
      </c>
      <c r="F1971" s="3">
        <v>164.45340421339981</v>
      </c>
    </row>
    <row r="1972" spans="1:10">
      <c r="A1972">
        <v>4</v>
      </c>
      <c r="B1972">
        <v>-91.611999999999995</v>
      </c>
      <c r="C1972">
        <v>1806</v>
      </c>
      <c r="D1972">
        <v>475000</v>
      </c>
      <c r="E1972">
        <v>157</v>
      </c>
      <c r="F1972" s="3">
        <v>167.80577731862368</v>
      </c>
    </row>
    <row r="1973" spans="1:10">
      <c r="A1973">
        <v>5</v>
      </c>
      <c r="B1973">
        <v>-91.5</v>
      </c>
      <c r="C1973">
        <v>1806</v>
      </c>
      <c r="D1973">
        <v>475000</v>
      </c>
      <c r="E1973">
        <v>165</v>
      </c>
      <c r="F1973" s="3">
        <v>172.93883388900818</v>
      </c>
    </row>
    <row r="1974" spans="1:10">
      <c r="A1974">
        <v>6</v>
      </c>
      <c r="B1974">
        <v>-91.394000000000005</v>
      </c>
      <c r="C1974">
        <v>1806</v>
      </c>
      <c r="D1974">
        <v>475000</v>
      </c>
      <c r="E1974">
        <v>184</v>
      </c>
      <c r="F1974" s="3">
        <v>179.99917141521951</v>
      </c>
    </row>
    <row r="1975" spans="1:10">
      <c r="A1975">
        <v>7</v>
      </c>
      <c r="B1975">
        <v>-91.281000000000006</v>
      </c>
      <c r="C1975">
        <v>1806</v>
      </c>
      <c r="D1975">
        <v>475000</v>
      </c>
      <c r="E1975">
        <v>190</v>
      </c>
      <c r="F1975" s="3">
        <v>190.52479121163037</v>
      </c>
    </row>
    <row r="1976" spans="1:10">
      <c r="A1976">
        <v>8</v>
      </c>
      <c r="B1976">
        <v>-91.165000000000006</v>
      </c>
      <c r="C1976">
        <v>1806</v>
      </c>
      <c r="D1976">
        <v>475000</v>
      </c>
      <c r="E1976">
        <v>214</v>
      </c>
      <c r="F1976" s="3">
        <v>205.18386378942739</v>
      </c>
    </row>
    <row r="1977" spans="1:10">
      <c r="A1977">
        <v>9</v>
      </c>
      <c r="B1977">
        <v>-91.049000000000007</v>
      </c>
      <c r="C1977">
        <v>1806</v>
      </c>
      <c r="D1977">
        <v>475000</v>
      </c>
      <c r="E1977">
        <v>230</v>
      </c>
      <c r="F1977" s="3">
        <v>224.19565021999921</v>
      </c>
    </row>
    <row r="1978" spans="1:10">
      <c r="A1978">
        <v>10</v>
      </c>
      <c r="B1978">
        <v>-90.933999999999997</v>
      </c>
      <c r="C1978">
        <v>1806</v>
      </c>
      <c r="D1978">
        <v>475000</v>
      </c>
      <c r="E1978">
        <v>260</v>
      </c>
      <c r="F1978" s="3">
        <v>247.39148892412871</v>
      </c>
    </row>
    <row r="1979" spans="1:10">
      <c r="A1979">
        <v>11</v>
      </c>
      <c r="B1979">
        <v>-90.823999999999998</v>
      </c>
      <c r="C1979">
        <v>1806</v>
      </c>
      <c r="D1979">
        <v>475000</v>
      </c>
      <c r="E1979">
        <v>285</v>
      </c>
      <c r="F1979" s="3">
        <v>273.16609989211162</v>
      </c>
    </row>
    <row r="1980" spans="1:10">
      <c r="A1980">
        <v>12</v>
      </c>
      <c r="B1980">
        <v>-90.709000000000003</v>
      </c>
      <c r="C1980">
        <v>1806</v>
      </c>
      <c r="D1980">
        <v>475000</v>
      </c>
      <c r="E1980">
        <v>264</v>
      </c>
      <c r="F1980" s="3">
        <v>302.74383022636414</v>
      </c>
    </row>
    <row r="1981" spans="1:10">
      <c r="A1981">
        <v>13</v>
      </c>
      <c r="B1981">
        <v>-90.594999999999999</v>
      </c>
      <c r="C1981">
        <v>1806</v>
      </c>
      <c r="D1981">
        <v>475000</v>
      </c>
      <c r="E1981">
        <v>306</v>
      </c>
      <c r="F1981" s="3">
        <v>332.95357201311793</v>
      </c>
    </row>
    <row r="1982" spans="1:10">
      <c r="A1982">
        <v>14</v>
      </c>
      <c r="B1982">
        <v>-90.486999999999995</v>
      </c>
      <c r="C1982">
        <v>1806</v>
      </c>
      <c r="D1982">
        <v>475000</v>
      </c>
      <c r="E1982">
        <v>380</v>
      </c>
      <c r="F1982" s="3">
        <v>360.3140166358541</v>
      </c>
    </row>
    <row r="1983" spans="1:10">
      <c r="A1983">
        <v>15</v>
      </c>
      <c r="B1983">
        <v>-90.372</v>
      </c>
      <c r="C1983">
        <v>1806</v>
      </c>
      <c r="D1983">
        <v>475000</v>
      </c>
      <c r="E1983">
        <v>396</v>
      </c>
      <c r="F1983" s="3">
        <v>385.62651726305853</v>
      </c>
    </row>
    <row r="1984" spans="1:10">
      <c r="A1984">
        <v>16</v>
      </c>
      <c r="B1984">
        <v>-90.256</v>
      </c>
      <c r="C1984">
        <v>1806</v>
      </c>
      <c r="D1984">
        <v>475000</v>
      </c>
      <c r="E1984">
        <v>419</v>
      </c>
      <c r="F1984" s="3">
        <v>404.66268442077234</v>
      </c>
    </row>
    <row r="1985" spans="1:6">
      <c r="A1985">
        <v>17</v>
      </c>
      <c r="B1985">
        <v>-90.14</v>
      </c>
      <c r="C1985">
        <v>1806</v>
      </c>
      <c r="D1985">
        <v>475000</v>
      </c>
      <c r="E1985">
        <v>417</v>
      </c>
      <c r="F1985" s="3">
        <v>415.11170916469871</v>
      </c>
    </row>
    <row r="1986" spans="1:6">
      <c r="A1986">
        <v>18</v>
      </c>
      <c r="B1986">
        <v>-90.025000000000006</v>
      </c>
      <c r="C1986">
        <v>1806</v>
      </c>
      <c r="D1986">
        <v>475000</v>
      </c>
      <c r="E1986">
        <v>434</v>
      </c>
      <c r="F1986" s="3">
        <v>415.82624044462278</v>
      </c>
    </row>
    <row r="1987" spans="1:6">
      <c r="A1987">
        <v>19</v>
      </c>
      <c r="B1987">
        <v>-89.918999999999997</v>
      </c>
      <c r="C1987">
        <v>1806</v>
      </c>
      <c r="D1987">
        <v>475000</v>
      </c>
      <c r="E1987">
        <v>443</v>
      </c>
      <c r="F1987" s="3">
        <v>407.88928661385398</v>
      </c>
    </row>
    <row r="1988" spans="1:6">
      <c r="A1988">
        <v>20</v>
      </c>
      <c r="B1988">
        <v>-89.805999999999997</v>
      </c>
      <c r="C1988">
        <v>1806</v>
      </c>
      <c r="D1988">
        <v>475000</v>
      </c>
      <c r="E1988">
        <v>385</v>
      </c>
      <c r="F1988" s="3">
        <v>391.21797663876077</v>
      </c>
    </row>
    <row r="1989" spans="1:6">
      <c r="A1989">
        <v>21</v>
      </c>
      <c r="B1989">
        <v>-89.691000000000003</v>
      </c>
      <c r="C1989">
        <v>1806</v>
      </c>
      <c r="D1989">
        <v>475000</v>
      </c>
      <c r="E1989">
        <v>367</v>
      </c>
      <c r="F1989" s="3">
        <v>367.33220941650006</v>
      </c>
    </row>
    <row r="1990" spans="1:6">
      <c r="A1990">
        <v>22</v>
      </c>
      <c r="B1990">
        <v>-89.576999999999998</v>
      </c>
      <c r="C1990">
        <v>1806</v>
      </c>
      <c r="D1990">
        <v>475000</v>
      </c>
      <c r="E1990">
        <v>318</v>
      </c>
      <c r="F1990" s="3">
        <v>339.14271902677808</v>
      </c>
    </row>
    <row r="1991" spans="1:6">
      <c r="A1991">
        <v>23</v>
      </c>
      <c r="B1991">
        <v>-89.457999999999998</v>
      </c>
      <c r="C1991">
        <v>1806</v>
      </c>
      <c r="D1991">
        <v>475000</v>
      </c>
      <c r="E1991">
        <v>273</v>
      </c>
      <c r="F1991" s="3">
        <v>307.69763743682523</v>
      </c>
    </row>
    <row r="1992" spans="1:6">
      <c r="A1992">
        <v>24</v>
      </c>
      <c r="B1992">
        <v>-89.341999999999999</v>
      </c>
      <c r="C1992">
        <v>1806</v>
      </c>
      <c r="D1992">
        <v>475000</v>
      </c>
      <c r="E1992">
        <v>259</v>
      </c>
      <c r="F1992" s="3">
        <v>277.58298453225984</v>
      </c>
    </row>
    <row r="1993" spans="1:6">
      <c r="A1993">
        <v>25</v>
      </c>
      <c r="B1993">
        <v>-89.234999999999999</v>
      </c>
      <c r="C1993">
        <v>1806</v>
      </c>
      <c r="D1993">
        <v>475000</v>
      </c>
      <c r="E1993">
        <v>252</v>
      </c>
      <c r="F1993" s="3">
        <v>251.99989501001377</v>
      </c>
    </row>
    <row r="1994" spans="1:6">
      <c r="A1994">
        <v>26</v>
      </c>
      <c r="B1994">
        <v>-89.13</v>
      </c>
      <c r="C1994">
        <v>1806</v>
      </c>
      <c r="D1994">
        <v>475000</v>
      </c>
      <c r="E1994">
        <v>239</v>
      </c>
      <c r="F1994" s="3">
        <v>229.97645973422777</v>
      </c>
    </row>
    <row r="1995" spans="1:6">
      <c r="A1995">
        <v>27</v>
      </c>
      <c r="B1995">
        <v>-89.016000000000005</v>
      </c>
      <c r="C1995">
        <v>1806</v>
      </c>
      <c r="D1995">
        <v>475000</v>
      </c>
      <c r="E1995">
        <v>217</v>
      </c>
      <c r="F1995" s="3">
        <v>210.09313920374225</v>
      </c>
    </row>
    <row r="1996" spans="1:6">
      <c r="A1996">
        <v>28</v>
      </c>
      <c r="B1996">
        <v>-88.896000000000001</v>
      </c>
      <c r="C1996">
        <v>1806</v>
      </c>
      <c r="D1996">
        <v>475000</v>
      </c>
      <c r="E1996">
        <v>197</v>
      </c>
      <c r="F1996" s="3">
        <v>193.76736986119985</v>
      </c>
    </row>
    <row r="1997" spans="1:6">
      <c r="A1997">
        <v>29</v>
      </c>
      <c r="B1997">
        <v>-88.790999999999997</v>
      </c>
      <c r="C1997">
        <v>1806</v>
      </c>
      <c r="D1997">
        <v>475000</v>
      </c>
      <c r="E1997">
        <v>214</v>
      </c>
      <c r="F1997" s="3">
        <v>183.04853168646997</v>
      </c>
    </row>
    <row r="1998" spans="1:6">
      <c r="A1998">
        <v>30</v>
      </c>
      <c r="B1998">
        <v>-88.671999999999997</v>
      </c>
      <c r="C1998">
        <v>1806</v>
      </c>
      <c r="D1998">
        <v>475000</v>
      </c>
      <c r="E1998">
        <v>195</v>
      </c>
      <c r="F1998" s="3">
        <v>174.3115742409851</v>
      </c>
    </row>
    <row r="1999" spans="1:6">
      <c r="A1999">
        <v>31</v>
      </c>
      <c r="B1999">
        <v>-88.56</v>
      </c>
      <c r="C1999">
        <v>1806</v>
      </c>
      <c r="D1999">
        <v>475000</v>
      </c>
      <c r="E1999">
        <v>203</v>
      </c>
      <c r="F1999" s="3">
        <v>168.72408211594953</v>
      </c>
    </row>
    <row r="2000" spans="1:6">
      <c r="A2000">
        <v>32</v>
      </c>
      <c r="B2000">
        <v>-88.451999999999998</v>
      </c>
      <c r="C2000">
        <v>1806</v>
      </c>
      <c r="D2000">
        <v>475000</v>
      </c>
      <c r="E2000">
        <v>204</v>
      </c>
      <c r="F2000" s="3">
        <v>165.1477359042002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195</v>
      </c>
    </row>
    <row r="2006" spans="1:1">
      <c r="A2006" t="s">
        <v>99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56</v>
      </c>
      <c r="B2018" t="s">
        <v>35</v>
      </c>
      <c r="C2018" t="s">
        <v>38</v>
      </c>
      <c r="D2018" t="s">
        <v>55</v>
      </c>
      <c r="E2018" t="s">
        <v>54</v>
      </c>
      <c r="F2018" t="s">
        <v>75</v>
      </c>
    </row>
    <row r="2019" spans="1:10">
      <c r="A2019">
        <v>1</v>
      </c>
      <c r="B2019">
        <v>-91.947999999999993</v>
      </c>
      <c r="C2019">
        <v>1373</v>
      </c>
      <c r="D2019">
        <v>362000</v>
      </c>
      <c r="E2019">
        <v>106</v>
      </c>
      <c r="F2019" s="3">
        <v>134.22351958533451</v>
      </c>
      <c r="J2019" t="s">
        <v>224</v>
      </c>
    </row>
    <row r="2020" spans="1:10">
      <c r="A2020">
        <v>2</v>
      </c>
      <c r="B2020">
        <v>-91.838999999999999</v>
      </c>
      <c r="C2020">
        <v>1373</v>
      </c>
      <c r="D2020">
        <v>362000</v>
      </c>
      <c r="E2020">
        <v>113</v>
      </c>
      <c r="F2020" s="3">
        <v>134.37148011938041</v>
      </c>
    </row>
    <row r="2021" spans="1:10">
      <c r="A2021">
        <v>3</v>
      </c>
      <c r="B2021">
        <v>-91.724000000000004</v>
      </c>
      <c r="C2021">
        <v>1373</v>
      </c>
      <c r="D2021">
        <v>362000</v>
      </c>
      <c r="E2021">
        <v>141</v>
      </c>
      <c r="F2021" s="3">
        <v>134.75025300315448</v>
      </c>
    </row>
    <row r="2022" spans="1:10">
      <c r="A2022">
        <v>4</v>
      </c>
      <c r="B2022">
        <v>-91.611999999999995</v>
      </c>
      <c r="C2022">
        <v>1373</v>
      </c>
      <c r="D2022">
        <v>362000</v>
      </c>
      <c r="E2022">
        <v>136</v>
      </c>
      <c r="F2022" s="3">
        <v>135.59109026641747</v>
      </c>
    </row>
    <row r="2023" spans="1:10">
      <c r="A2023">
        <v>5</v>
      </c>
      <c r="B2023">
        <v>-91.5</v>
      </c>
      <c r="C2023">
        <v>1373</v>
      </c>
      <c r="D2023">
        <v>362000</v>
      </c>
      <c r="E2023">
        <v>135</v>
      </c>
      <c r="F2023" s="3">
        <v>137.36210383065</v>
      </c>
    </row>
    <row r="2024" spans="1:10">
      <c r="A2024">
        <v>6</v>
      </c>
      <c r="B2024">
        <v>-91.394000000000005</v>
      </c>
      <c r="C2024">
        <v>1373</v>
      </c>
      <c r="D2024">
        <v>362000</v>
      </c>
      <c r="E2024">
        <v>141</v>
      </c>
      <c r="F2024" s="3">
        <v>140.592976130968</v>
      </c>
    </row>
    <row r="2025" spans="1:10">
      <c r="A2025">
        <v>7</v>
      </c>
      <c r="B2025">
        <v>-91.281000000000006</v>
      </c>
      <c r="C2025">
        <v>1373</v>
      </c>
      <c r="D2025">
        <v>362000</v>
      </c>
      <c r="E2025">
        <v>157</v>
      </c>
      <c r="F2025" s="3">
        <v>146.83471215697583</v>
      </c>
    </row>
    <row r="2026" spans="1:10">
      <c r="A2026">
        <v>8</v>
      </c>
      <c r="B2026">
        <v>-91.165000000000006</v>
      </c>
      <c r="C2026">
        <v>1373</v>
      </c>
      <c r="D2026">
        <v>362000</v>
      </c>
      <c r="E2026">
        <v>172</v>
      </c>
      <c r="F2026" s="3">
        <v>157.89594281662667</v>
      </c>
    </row>
    <row r="2027" spans="1:10">
      <c r="A2027">
        <v>9</v>
      </c>
      <c r="B2027">
        <v>-91.049000000000007</v>
      </c>
      <c r="C2027">
        <v>1373</v>
      </c>
      <c r="D2027">
        <v>362000</v>
      </c>
      <c r="E2027">
        <v>169</v>
      </c>
      <c r="F2027" s="3">
        <v>175.64525306141553</v>
      </c>
    </row>
    <row r="2028" spans="1:10">
      <c r="A2028">
        <v>10</v>
      </c>
      <c r="B2028">
        <v>-90.933999999999997</v>
      </c>
      <c r="C2028">
        <v>1373</v>
      </c>
      <c r="D2028">
        <v>362000</v>
      </c>
      <c r="E2028">
        <v>187</v>
      </c>
      <c r="F2028" s="3">
        <v>201.58436711282135</v>
      </c>
    </row>
    <row r="2029" spans="1:10">
      <c r="A2029">
        <v>11</v>
      </c>
      <c r="B2029">
        <v>-90.823999999999998</v>
      </c>
      <c r="C2029">
        <v>1373</v>
      </c>
      <c r="D2029">
        <v>362000</v>
      </c>
      <c r="E2029">
        <v>225</v>
      </c>
      <c r="F2029" s="3">
        <v>234.89000582792778</v>
      </c>
    </row>
    <row r="2030" spans="1:10">
      <c r="A2030">
        <v>12</v>
      </c>
      <c r="B2030">
        <v>-90.709000000000003</v>
      </c>
      <c r="C2030">
        <v>1373</v>
      </c>
      <c r="D2030">
        <v>362000</v>
      </c>
      <c r="E2030">
        <v>274</v>
      </c>
      <c r="F2030" s="3">
        <v>277.64058646699067</v>
      </c>
    </row>
    <row r="2031" spans="1:10">
      <c r="A2031">
        <v>13</v>
      </c>
      <c r="B2031">
        <v>-90.594999999999999</v>
      </c>
      <c r="C2031">
        <v>1373</v>
      </c>
      <c r="D2031">
        <v>362000</v>
      </c>
      <c r="E2031">
        <v>337</v>
      </c>
      <c r="F2031" s="3">
        <v>324.80065421492594</v>
      </c>
    </row>
    <row r="2032" spans="1:10">
      <c r="A2032">
        <v>14</v>
      </c>
      <c r="B2032">
        <v>-90.486999999999995</v>
      </c>
      <c r="C2032">
        <v>1373</v>
      </c>
      <c r="D2032">
        <v>362000</v>
      </c>
      <c r="E2032">
        <v>365</v>
      </c>
      <c r="F2032" s="3">
        <v>368.92193473090725</v>
      </c>
    </row>
    <row r="2033" spans="1:6">
      <c r="A2033">
        <v>15</v>
      </c>
      <c r="B2033">
        <v>-90.372</v>
      </c>
      <c r="C2033">
        <v>1373</v>
      </c>
      <c r="D2033">
        <v>362000</v>
      </c>
      <c r="E2033">
        <v>417</v>
      </c>
      <c r="F2033" s="3">
        <v>408.66045449375571</v>
      </c>
    </row>
    <row r="2034" spans="1:6">
      <c r="A2034">
        <v>16</v>
      </c>
      <c r="B2034">
        <v>-90.256</v>
      </c>
      <c r="C2034">
        <v>1373</v>
      </c>
      <c r="D2034">
        <v>362000</v>
      </c>
      <c r="E2034">
        <v>455</v>
      </c>
      <c r="F2034" s="3">
        <v>434.36729131207591</v>
      </c>
    </row>
    <row r="2035" spans="1:6">
      <c r="A2035">
        <v>17</v>
      </c>
      <c r="B2035">
        <v>-90.14</v>
      </c>
      <c r="C2035">
        <v>1373</v>
      </c>
      <c r="D2035">
        <v>362000</v>
      </c>
      <c r="E2035">
        <v>451</v>
      </c>
      <c r="F2035" s="3">
        <v>440.74026687686671</v>
      </c>
    </row>
    <row r="2036" spans="1:6">
      <c r="A2036">
        <v>18</v>
      </c>
      <c r="B2036">
        <v>-90.025000000000006</v>
      </c>
      <c r="C2036">
        <v>1373</v>
      </c>
      <c r="D2036">
        <v>362000</v>
      </c>
      <c r="E2036">
        <v>403</v>
      </c>
      <c r="F2036" s="3">
        <v>426.72148146481254</v>
      </c>
    </row>
    <row r="2037" spans="1:6">
      <c r="A2037">
        <v>19</v>
      </c>
      <c r="B2037">
        <v>-89.918999999999997</v>
      </c>
      <c r="C2037">
        <v>1373</v>
      </c>
      <c r="D2037">
        <v>362000</v>
      </c>
      <c r="E2037">
        <v>411</v>
      </c>
      <c r="F2037" s="3">
        <v>398.14534131316896</v>
      </c>
    </row>
    <row r="2038" spans="1:6">
      <c r="A2038">
        <v>20</v>
      </c>
      <c r="B2038">
        <v>-89.805999999999997</v>
      </c>
      <c r="C2038">
        <v>1373</v>
      </c>
      <c r="D2038">
        <v>362000</v>
      </c>
      <c r="E2038">
        <v>350</v>
      </c>
      <c r="F2038" s="3">
        <v>356.30271586069688</v>
      </c>
    </row>
    <row r="2039" spans="1:6">
      <c r="A2039">
        <v>21</v>
      </c>
      <c r="B2039">
        <v>-89.691000000000003</v>
      </c>
      <c r="C2039">
        <v>1373</v>
      </c>
      <c r="D2039">
        <v>362000</v>
      </c>
      <c r="E2039">
        <v>300</v>
      </c>
      <c r="F2039" s="3">
        <v>308.48689929665807</v>
      </c>
    </row>
    <row r="2040" spans="1:6">
      <c r="A2040">
        <v>22</v>
      </c>
      <c r="B2040">
        <v>-89.576999999999998</v>
      </c>
      <c r="C2040">
        <v>1373</v>
      </c>
      <c r="D2040">
        <v>362000</v>
      </c>
      <c r="E2040">
        <v>244</v>
      </c>
      <c r="F2040" s="3">
        <v>262.43461156210947</v>
      </c>
    </row>
    <row r="2041" spans="1:6">
      <c r="A2041">
        <v>23</v>
      </c>
      <c r="B2041">
        <v>-89.457999999999998</v>
      </c>
      <c r="C2041">
        <v>1373</v>
      </c>
      <c r="D2041">
        <v>362000</v>
      </c>
      <c r="E2041">
        <v>221</v>
      </c>
      <c r="F2041" s="3">
        <v>220.93633461671232</v>
      </c>
    </row>
    <row r="2042" spans="1:6">
      <c r="A2042">
        <v>24</v>
      </c>
      <c r="B2042">
        <v>-89.341999999999999</v>
      </c>
      <c r="C2042">
        <v>1373</v>
      </c>
      <c r="D2042">
        <v>362000</v>
      </c>
      <c r="E2042">
        <v>193</v>
      </c>
      <c r="F2042" s="3">
        <v>189.46549821709891</v>
      </c>
    </row>
    <row r="2043" spans="1:6">
      <c r="A2043">
        <v>25</v>
      </c>
      <c r="B2043">
        <v>-89.234999999999999</v>
      </c>
      <c r="C2043">
        <v>1373</v>
      </c>
      <c r="D2043">
        <v>362000</v>
      </c>
      <c r="E2043">
        <v>188</v>
      </c>
      <c r="F2043" s="3">
        <v>168.50579088691109</v>
      </c>
    </row>
    <row r="2044" spans="1:6">
      <c r="A2044">
        <v>26</v>
      </c>
      <c r="B2044">
        <v>-89.13</v>
      </c>
      <c r="C2044">
        <v>1373</v>
      </c>
      <c r="D2044">
        <v>362000</v>
      </c>
      <c r="E2044">
        <v>170</v>
      </c>
      <c r="F2044" s="3">
        <v>154.48935671088009</v>
      </c>
    </row>
    <row r="2045" spans="1:6">
      <c r="A2045">
        <v>27</v>
      </c>
      <c r="B2045">
        <v>-89.016000000000005</v>
      </c>
      <c r="C2045">
        <v>1373</v>
      </c>
      <c r="D2045">
        <v>362000</v>
      </c>
      <c r="E2045">
        <v>156</v>
      </c>
      <c r="F2045" s="3">
        <v>144.94913342679351</v>
      </c>
    </row>
    <row r="2046" spans="1:6">
      <c r="A2046">
        <v>28</v>
      </c>
      <c r="B2046">
        <v>-88.896000000000001</v>
      </c>
      <c r="C2046">
        <v>1373</v>
      </c>
      <c r="D2046">
        <v>362000</v>
      </c>
      <c r="E2046">
        <v>142</v>
      </c>
      <c r="F2046" s="3">
        <v>139.3080900061141</v>
      </c>
    </row>
    <row r="2047" spans="1:6">
      <c r="A2047">
        <v>29</v>
      </c>
      <c r="B2047">
        <v>-88.790999999999997</v>
      </c>
      <c r="C2047">
        <v>1373</v>
      </c>
      <c r="D2047">
        <v>362000</v>
      </c>
      <c r="E2047">
        <v>157</v>
      </c>
      <c r="F2047" s="3">
        <v>136.68927757627227</v>
      </c>
    </row>
    <row r="2048" spans="1:6">
      <c r="A2048">
        <v>30</v>
      </c>
      <c r="B2048">
        <v>-88.671999999999997</v>
      </c>
      <c r="C2048">
        <v>1373</v>
      </c>
      <c r="D2048">
        <v>362000</v>
      </c>
      <c r="E2048">
        <v>128</v>
      </c>
      <c r="F2048" s="3">
        <v>135.20655547231482</v>
      </c>
    </row>
    <row r="2049" spans="1:6">
      <c r="A2049">
        <v>31</v>
      </c>
      <c r="B2049">
        <v>-88.56</v>
      </c>
      <c r="C2049">
        <v>1373</v>
      </c>
      <c r="D2049">
        <v>362000</v>
      </c>
      <c r="E2049">
        <v>154</v>
      </c>
      <c r="F2049" s="3">
        <v>134.57679563800286</v>
      </c>
    </row>
    <row r="2050" spans="1:6">
      <c r="A2050">
        <v>32</v>
      </c>
      <c r="B2050">
        <v>-88.451999999999998</v>
      </c>
      <c r="C2050">
        <v>1373</v>
      </c>
      <c r="D2050">
        <v>362000</v>
      </c>
      <c r="E2050">
        <v>132</v>
      </c>
      <c r="F2050" s="3">
        <v>134.3107864957631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197</v>
      </c>
    </row>
    <row r="2056" spans="1:6">
      <c r="A2056" t="s">
        <v>145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56</v>
      </c>
      <c r="B2068" t="s">
        <v>35</v>
      </c>
      <c r="C2068" t="s">
        <v>38</v>
      </c>
      <c r="D2068" t="s">
        <v>55</v>
      </c>
      <c r="E2068" t="s">
        <v>54</v>
      </c>
      <c r="F2068" t="s">
        <v>75</v>
      </c>
    </row>
    <row r="2069" spans="1:10">
      <c r="A2069">
        <v>1</v>
      </c>
      <c r="B2069">
        <v>-91.947999999999993</v>
      </c>
      <c r="C2069">
        <v>1136</v>
      </c>
      <c r="D2069">
        <v>300000</v>
      </c>
      <c r="E2069">
        <v>97</v>
      </c>
      <c r="F2069" s="3">
        <v>115.0813296680135</v>
      </c>
      <c r="J2069" t="s">
        <v>225</v>
      </c>
    </row>
    <row r="2070" spans="1:10">
      <c r="A2070">
        <v>2</v>
      </c>
      <c r="B2070">
        <v>-91.838999999999999</v>
      </c>
      <c r="C2070">
        <v>1136</v>
      </c>
      <c r="D2070">
        <v>300000</v>
      </c>
      <c r="E2070">
        <v>108</v>
      </c>
      <c r="F2070" s="3">
        <v>115.09329516365912</v>
      </c>
    </row>
    <row r="2071" spans="1:10">
      <c r="A2071">
        <v>3</v>
      </c>
      <c r="B2071">
        <v>-91.724000000000004</v>
      </c>
      <c r="C2071">
        <v>1136</v>
      </c>
      <c r="D2071">
        <v>300000</v>
      </c>
      <c r="E2071">
        <v>101</v>
      </c>
      <c r="F2071" s="3">
        <v>115.14074490180559</v>
      </c>
    </row>
    <row r="2072" spans="1:10">
      <c r="A2072">
        <v>4</v>
      </c>
      <c r="B2072">
        <v>-91.611999999999995</v>
      </c>
      <c r="C2072">
        <v>1136</v>
      </c>
      <c r="D2072">
        <v>300000</v>
      </c>
      <c r="E2072">
        <v>115</v>
      </c>
      <c r="F2072" s="3">
        <v>115.2982710827366</v>
      </c>
    </row>
    <row r="2073" spans="1:10">
      <c r="A2073">
        <v>5</v>
      </c>
      <c r="B2073">
        <v>-91.5</v>
      </c>
      <c r="C2073">
        <v>1136</v>
      </c>
      <c r="D2073">
        <v>300000</v>
      </c>
      <c r="E2073">
        <v>113</v>
      </c>
      <c r="F2073" s="3">
        <v>115.7758191595033</v>
      </c>
    </row>
    <row r="2074" spans="1:10">
      <c r="A2074">
        <v>6</v>
      </c>
      <c r="B2074">
        <v>-91.394000000000005</v>
      </c>
      <c r="C2074">
        <v>1136</v>
      </c>
      <c r="D2074">
        <v>300000</v>
      </c>
      <c r="E2074">
        <v>122</v>
      </c>
      <c r="F2074" s="3">
        <v>116.97441821580671</v>
      </c>
    </row>
    <row r="2075" spans="1:10">
      <c r="A2075">
        <v>7</v>
      </c>
      <c r="B2075">
        <v>-91.281000000000006</v>
      </c>
      <c r="C2075">
        <v>1136</v>
      </c>
      <c r="D2075">
        <v>300000</v>
      </c>
      <c r="E2075">
        <v>134</v>
      </c>
      <c r="F2075" s="3">
        <v>120.07343478580108</v>
      </c>
    </row>
    <row r="2076" spans="1:10">
      <c r="A2076">
        <v>8</v>
      </c>
      <c r="B2076">
        <v>-91.165000000000006</v>
      </c>
      <c r="C2076">
        <v>1136</v>
      </c>
      <c r="D2076">
        <v>300000</v>
      </c>
      <c r="E2076">
        <v>120</v>
      </c>
      <c r="F2076" s="3">
        <v>127.24446829653304</v>
      </c>
    </row>
    <row r="2077" spans="1:10">
      <c r="A2077">
        <v>9</v>
      </c>
      <c r="B2077">
        <v>-91.049000000000007</v>
      </c>
      <c r="C2077">
        <v>1136</v>
      </c>
      <c r="D2077">
        <v>300000</v>
      </c>
      <c r="E2077">
        <v>155</v>
      </c>
      <c r="F2077" s="3">
        <v>141.74552866375379</v>
      </c>
    </row>
    <row r="2078" spans="1:10">
      <c r="A2078">
        <v>10</v>
      </c>
      <c r="B2078">
        <v>-90.933999999999997</v>
      </c>
      <c r="C2078">
        <v>1136</v>
      </c>
      <c r="D2078">
        <v>300000</v>
      </c>
      <c r="E2078">
        <v>165</v>
      </c>
      <c r="F2078" s="3">
        <v>167.40080949396295</v>
      </c>
    </row>
    <row r="2079" spans="1:10">
      <c r="A2079">
        <v>11</v>
      </c>
      <c r="B2079">
        <v>-90.823999999999998</v>
      </c>
      <c r="C2079">
        <v>1136</v>
      </c>
      <c r="D2079">
        <v>300000</v>
      </c>
      <c r="E2079">
        <v>208</v>
      </c>
      <c r="F2079" s="3">
        <v>205.56594927332796</v>
      </c>
    </row>
    <row r="2080" spans="1:10">
      <c r="A2080">
        <v>12</v>
      </c>
      <c r="B2080">
        <v>-90.709000000000003</v>
      </c>
      <c r="C2080">
        <v>1136</v>
      </c>
      <c r="D2080">
        <v>300000</v>
      </c>
      <c r="E2080">
        <v>243</v>
      </c>
      <c r="F2080" s="3">
        <v>260.05877778962201</v>
      </c>
    </row>
    <row r="2081" spans="1:6">
      <c r="A2081">
        <v>13</v>
      </c>
      <c r="B2081">
        <v>-90.594999999999999</v>
      </c>
      <c r="C2081">
        <v>1136</v>
      </c>
      <c r="D2081">
        <v>300000</v>
      </c>
      <c r="E2081">
        <v>299</v>
      </c>
      <c r="F2081" s="3">
        <v>323.94223909951489</v>
      </c>
    </row>
    <row r="2082" spans="1:6">
      <c r="A2082">
        <v>14</v>
      </c>
      <c r="B2082">
        <v>-90.486999999999995</v>
      </c>
      <c r="C2082">
        <v>1136</v>
      </c>
      <c r="D2082">
        <v>300000</v>
      </c>
      <c r="E2082">
        <v>404</v>
      </c>
      <c r="F2082" s="3">
        <v>383.80335879611772</v>
      </c>
    </row>
    <row r="2083" spans="1:6">
      <c r="A2083">
        <v>15</v>
      </c>
      <c r="B2083">
        <v>-90.372</v>
      </c>
      <c r="C2083">
        <v>1136</v>
      </c>
      <c r="D2083">
        <v>300000</v>
      </c>
      <c r="E2083">
        <v>457</v>
      </c>
      <c r="F2083" s="3">
        <v>432.94477129358256</v>
      </c>
    </row>
    <row r="2084" spans="1:6">
      <c r="A2084">
        <v>16</v>
      </c>
      <c r="B2084">
        <v>-90.256</v>
      </c>
      <c r="C2084">
        <v>1136</v>
      </c>
      <c r="D2084">
        <v>300000</v>
      </c>
      <c r="E2084">
        <v>470</v>
      </c>
      <c r="F2084" s="3">
        <v>454.12291912320626</v>
      </c>
    </row>
    <row r="2085" spans="1:6">
      <c r="A2085">
        <v>17</v>
      </c>
      <c r="B2085">
        <v>-90.14</v>
      </c>
      <c r="C2085">
        <v>1136</v>
      </c>
      <c r="D2085">
        <v>300000</v>
      </c>
      <c r="E2085">
        <v>463</v>
      </c>
      <c r="F2085" s="3">
        <v>440.54993275998521</v>
      </c>
    </row>
    <row r="2086" spans="1:6">
      <c r="A2086">
        <v>18</v>
      </c>
      <c r="B2086">
        <v>-90.025000000000006</v>
      </c>
      <c r="C2086">
        <v>1136</v>
      </c>
      <c r="D2086">
        <v>300000</v>
      </c>
      <c r="E2086">
        <v>364</v>
      </c>
      <c r="F2086" s="3">
        <v>396.75861548990287</v>
      </c>
    </row>
    <row r="2087" spans="1:6">
      <c r="A2087">
        <v>19</v>
      </c>
      <c r="B2087">
        <v>-89.918999999999997</v>
      </c>
      <c r="C2087">
        <v>1136</v>
      </c>
      <c r="D2087">
        <v>300000</v>
      </c>
      <c r="E2087">
        <v>325</v>
      </c>
      <c r="F2087" s="3">
        <v>340.02635164616629</v>
      </c>
    </row>
    <row r="2088" spans="1:6">
      <c r="A2088">
        <v>20</v>
      </c>
      <c r="B2088">
        <v>-89.805999999999997</v>
      </c>
      <c r="C2088">
        <v>1136</v>
      </c>
      <c r="D2088">
        <v>300000</v>
      </c>
      <c r="E2088">
        <v>282</v>
      </c>
      <c r="F2088" s="3">
        <v>275.72902185713963</v>
      </c>
    </row>
    <row r="2089" spans="1:6">
      <c r="A2089">
        <v>21</v>
      </c>
      <c r="B2089">
        <v>-89.691000000000003</v>
      </c>
      <c r="C2089">
        <v>1136</v>
      </c>
      <c r="D2089">
        <v>300000</v>
      </c>
      <c r="E2089">
        <v>202</v>
      </c>
      <c r="F2089" s="3">
        <v>218.00207675485203</v>
      </c>
    </row>
    <row r="2090" spans="1:6">
      <c r="A2090">
        <v>22</v>
      </c>
      <c r="B2090">
        <v>-89.576999999999998</v>
      </c>
      <c r="C2090">
        <v>1136</v>
      </c>
      <c r="D2090">
        <v>300000</v>
      </c>
      <c r="E2090">
        <v>175</v>
      </c>
      <c r="F2090" s="3">
        <v>174.84283236923662</v>
      </c>
    </row>
    <row r="2091" spans="1:6">
      <c r="A2091">
        <v>23</v>
      </c>
      <c r="B2091">
        <v>-89.457999999999998</v>
      </c>
      <c r="C2091">
        <v>1136</v>
      </c>
      <c r="D2091">
        <v>300000</v>
      </c>
      <c r="E2091">
        <v>178</v>
      </c>
      <c r="F2091" s="3">
        <v>145.47823584975737</v>
      </c>
    </row>
    <row r="2092" spans="1:6">
      <c r="A2092">
        <v>24</v>
      </c>
      <c r="B2092">
        <v>-89.341999999999999</v>
      </c>
      <c r="C2092">
        <v>1136</v>
      </c>
      <c r="D2092">
        <v>300000</v>
      </c>
      <c r="E2092">
        <v>147</v>
      </c>
      <c r="F2092" s="3">
        <v>129.21497500309573</v>
      </c>
    </row>
    <row r="2093" spans="1:6">
      <c r="A2093">
        <v>25</v>
      </c>
      <c r="B2093">
        <v>-89.234999999999999</v>
      </c>
      <c r="C2093">
        <v>1136</v>
      </c>
      <c r="D2093">
        <v>300000</v>
      </c>
      <c r="E2093">
        <v>127</v>
      </c>
      <c r="F2093" s="3">
        <v>121.43210543496851</v>
      </c>
    </row>
    <row r="2094" spans="1:6">
      <c r="A2094">
        <v>26</v>
      </c>
      <c r="B2094">
        <v>-89.13</v>
      </c>
      <c r="C2094">
        <v>1136</v>
      </c>
      <c r="D2094">
        <v>300000</v>
      </c>
      <c r="E2094">
        <v>130</v>
      </c>
      <c r="F2094" s="3">
        <v>117.73484372580855</v>
      </c>
    </row>
    <row r="2095" spans="1:6">
      <c r="A2095">
        <v>27</v>
      </c>
      <c r="B2095">
        <v>-89.016000000000005</v>
      </c>
      <c r="C2095">
        <v>1136</v>
      </c>
      <c r="D2095">
        <v>300000</v>
      </c>
      <c r="E2095">
        <v>156</v>
      </c>
      <c r="F2095" s="3">
        <v>116.01268263537047</v>
      </c>
    </row>
    <row r="2096" spans="1:6">
      <c r="A2096">
        <v>28</v>
      </c>
      <c r="B2096">
        <v>-88.896000000000001</v>
      </c>
      <c r="C2096">
        <v>1136</v>
      </c>
      <c r="D2096">
        <v>300000</v>
      </c>
      <c r="E2096">
        <v>115</v>
      </c>
      <c r="F2096" s="3">
        <v>115.35656132826476</v>
      </c>
    </row>
    <row r="2097" spans="1:6">
      <c r="A2097">
        <v>29</v>
      </c>
      <c r="B2097">
        <v>-88.790999999999997</v>
      </c>
      <c r="C2097">
        <v>1136</v>
      </c>
      <c r="D2097">
        <v>300000</v>
      </c>
      <c r="E2097">
        <v>118</v>
      </c>
      <c r="F2097" s="3">
        <v>115.16578429615861</v>
      </c>
    </row>
    <row r="2098" spans="1:6">
      <c r="A2098">
        <v>30</v>
      </c>
      <c r="B2098">
        <v>-88.671999999999997</v>
      </c>
      <c r="C2098">
        <v>1136</v>
      </c>
      <c r="D2098">
        <v>300000</v>
      </c>
      <c r="E2098">
        <v>92</v>
      </c>
      <c r="F2098" s="3">
        <v>115.09905869003711</v>
      </c>
    </row>
    <row r="2099" spans="1:6">
      <c r="A2099">
        <v>31</v>
      </c>
      <c r="B2099">
        <v>-88.56</v>
      </c>
      <c r="C2099">
        <v>1136</v>
      </c>
      <c r="D2099">
        <v>300000</v>
      </c>
      <c r="E2099">
        <v>121</v>
      </c>
      <c r="F2099" s="3">
        <v>115.08264385001836</v>
      </c>
    </row>
    <row r="2100" spans="1:6">
      <c r="A2100">
        <v>32</v>
      </c>
      <c r="B2100">
        <v>-88.451999999999998</v>
      </c>
      <c r="C2100">
        <v>1136</v>
      </c>
      <c r="D2100">
        <v>300000</v>
      </c>
      <c r="E2100">
        <v>104</v>
      </c>
      <c r="F2100" s="3">
        <v>115.07865153995921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199</v>
      </c>
    </row>
    <row r="2106" spans="1:6">
      <c r="A2106" t="s">
        <v>145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56</v>
      </c>
      <c r="B2118" t="s">
        <v>35</v>
      </c>
      <c r="C2118" t="s">
        <v>38</v>
      </c>
      <c r="D2118" t="s">
        <v>55</v>
      </c>
      <c r="E2118" t="s">
        <v>54</v>
      </c>
      <c r="F2118" t="s">
        <v>75</v>
      </c>
    </row>
    <row r="2119" spans="1:10">
      <c r="A2119">
        <v>1</v>
      </c>
      <c r="B2119">
        <v>-91.947999999999993</v>
      </c>
      <c r="C2119">
        <v>1141</v>
      </c>
      <c r="D2119">
        <v>300000</v>
      </c>
      <c r="E2119">
        <v>92</v>
      </c>
      <c r="F2119" s="3">
        <v>118.22400149277495</v>
      </c>
      <c r="J2119" t="s">
        <v>226</v>
      </c>
    </row>
    <row r="2120" spans="1:10">
      <c r="A2120">
        <v>2</v>
      </c>
      <c r="B2120">
        <v>-91.838999999999999</v>
      </c>
      <c r="C2120">
        <v>1141</v>
      </c>
      <c r="D2120">
        <v>300000</v>
      </c>
      <c r="E2120">
        <v>106</v>
      </c>
      <c r="F2120" s="3">
        <v>118.22504979052594</v>
      </c>
    </row>
    <row r="2121" spans="1:10">
      <c r="A2121">
        <v>3</v>
      </c>
      <c r="B2121">
        <v>-91.724000000000004</v>
      </c>
      <c r="C2121">
        <v>1141</v>
      </c>
      <c r="D2121">
        <v>300000</v>
      </c>
      <c r="E2121">
        <v>120</v>
      </c>
      <c r="F2121" s="3">
        <v>118.2311167457817</v>
      </c>
    </row>
    <row r="2122" spans="1:10">
      <c r="A2122">
        <v>4</v>
      </c>
      <c r="B2122">
        <v>-91.611999999999995</v>
      </c>
      <c r="C2122">
        <v>1141</v>
      </c>
      <c r="D2122">
        <v>300000</v>
      </c>
      <c r="E2122">
        <v>103</v>
      </c>
      <c r="F2122" s="3">
        <v>118.25966805831925</v>
      </c>
    </row>
    <row r="2123" spans="1:10">
      <c r="A2123">
        <v>5</v>
      </c>
      <c r="B2123">
        <v>-91.5</v>
      </c>
      <c r="C2123">
        <v>1141</v>
      </c>
      <c r="D2123">
        <v>300000</v>
      </c>
      <c r="E2123">
        <v>122</v>
      </c>
      <c r="F2123" s="3">
        <v>118.37880204986267</v>
      </c>
    </row>
    <row r="2124" spans="1:10">
      <c r="A2124">
        <v>6</v>
      </c>
      <c r="B2124">
        <v>-91.394000000000005</v>
      </c>
      <c r="C2124">
        <v>1141</v>
      </c>
      <c r="D2124">
        <v>300000</v>
      </c>
      <c r="E2124">
        <v>125</v>
      </c>
      <c r="F2124" s="3">
        <v>118.77550317756463</v>
      </c>
    </row>
    <row r="2125" spans="1:10">
      <c r="A2125">
        <v>7</v>
      </c>
      <c r="B2125">
        <v>-91.281000000000006</v>
      </c>
      <c r="C2125">
        <v>1141</v>
      </c>
      <c r="D2125">
        <v>300000</v>
      </c>
      <c r="E2125">
        <v>129</v>
      </c>
      <c r="F2125" s="3">
        <v>120.11074646889827</v>
      </c>
    </row>
    <row r="2126" spans="1:10">
      <c r="A2126">
        <v>8</v>
      </c>
      <c r="B2126">
        <v>-91.165000000000006</v>
      </c>
      <c r="C2126">
        <v>1141</v>
      </c>
      <c r="D2126">
        <v>300000</v>
      </c>
      <c r="E2126">
        <v>121</v>
      </c>
      <c r="F2126" s="3">
        <v>124.06272494732829</v>
      </c>
    </row>
    <row r="2127" spans="1:10">
      <c r="A2127">
        <v>9</v>
      </c>
      <c r="B2127">
        <v>-91.049000000000007</v>
      </c>
      <c r="C2127">
        <v>1141</v>
      </c>
      <c r="D2127">
        <v>300000</v>
      </c>
      <c r="E2127">
        <v>119</v>
      </c>
      <c r="F2127" s="3">
        <v>134.01787430715882</v>
      </c>
    </row>
    <row r="2128" spans="1:10">
      <c r="A2128">
        <v>10</v>
      </c>
      <c r="B2128">
        <v>-90.933999999999997</v>
      </c>
      <c r="C2128">
        <v>1141</v>
      </c>
      <c r="D2128">
        <v>300000</v>
      </c>
      <c r="E2128">
        <v>165</v>
      </c>
      <c r="F2128" s="3">
        <v>155.31506840192984</v>
      </c>
    </row>
    <row r="2129" spans="1:6">
      <c r="A2129">
        <v>11</v>
      </c>
      <c r="B2129">
        <v>-90.823999999999998</v>
      </c>
      <c r="C2129">
        <v>1141</v>
      </c>
      <c r="D2129">
        <v>300000</v>
      </c>
      <c r="E2129">
        <v>228</v>
      </c>
      <c r="F2129" s="3">
        <v>192.39063135668769</v>
      </c>
    </row>
    <row r="2130" spans="1:6">
      <c r="A2130">
        <v>12</v>
      </c>
      <c r="B2130">
        <v>-90.709000000000003</v>
      </c>
      <c r="C2130">
        <v>1141</v>
      </c>
      <c r="D2130">
        <v>300000</v>
      </c>
      <c r="E2130">
        <v>219</v>
      </c>
      <c r="F2130" s="3">
        <v>252.70647852687136</v>
      </c>
    </row>
    <row r="2131" spans="1:6">
      <c r="A2131">
        <v>13</v>
      </c>
      <c r="B2131">
        <v>-90.594999999999999</v>
      </c>
      <c r="C2131">
        <v>1141</v>
      </c>
      <c r="D2131">
        <v>300000</v>
      </c>
      <c r="E2131">
        <v>322</v>
      </c>
      <c r="F2131" s="3">
        <v>331.14247449717664</v>
      </c>
    </row>
    <row r="2132" spans="1:6">
      <c r="A2132">
        <v>14</v>
      </c>
      <c r="B2132">
        <v>-90.486999999999995</v>
      </c>
      <c r="C2132">
        <v>1141</v>
      </c>
      <c r="D2132">
        <v>300000</v>
      </c>
      <c r="E2132">
        <v>421</v>
      </c>
      <c r="F2132" s="3">
        <v>410.11429560388592</v>
      </c>
    </row>
    <row r="2133" spans="1:6">
      <c r="A2133">
        <v>15</v>
      </c>
      <c r="B2133">
        <v>-90.372</v>
      </c>
      <c r="C2133">
        <v>1141</v>
      </c>
      <c r="D2133">
        <v>300000</v>
      </c>
      <c r="E2133">
        <v>483</v>
      </c>
      <c r="F2133" s="3">
        <v>477.51369146929972</v>
      </c>
    </row>
    <row r="2134" spans="1:6">
      <c r="A2134">
        <v>16</v>
      </c>
      <c r="B2134">
        <v>-90.256</v>
      </c>
      <c r="C2134">
        <v>1141</v>
      </c>
      <c r="D2134">
        <v>300000</v>
      </c>
      <c r="E2134">
        <v>525</v>
      </c>
      <c r="F2134" s="3">
        <v>505.74479383545849</v>
      </c>
    </row>
    <row r="2135" spans="1:6">
      <c r="A2135">
        <v>17</v>
      </c>
      <c r="B2135">
        <v>-90.14</v>
      </c>
      <c r="C2135">
        <v>1141</v>
      </c>
      <c r="D2135">
        <v>300000</v>
      </c>
      <c r="E2135">
        <v>498</v>
      </c>
      <c r="F2135" s="3">
        <v>483.59501247731504</v>
      </c>
    </row>
    <row r="2136" spans="1:6">
      <c r="A2136">
        <v>18</v>
      </c>
      <c r="B2136">
        <v>-90.025000000000006</v>
      </c>
      <c r="C2136">
        <v>1141</v>
      </c>
      <c r="D2136">
        <v>300000</v>
      </c>
      <c r="E2136">
        <v>401</v>
      </c>
      <c r="F2136" s="3">
        <v>420.03529078968751</v>
      </c>
    </row>
    <row r="2137" spans="1:6">
      <c r="A2137">
        <v>19</v>
      </c>
      <c r="B2137">
        <v>-89.918999999999997</v>
      </c>
      <c r="C2137">
        <v>1141</v>
      </c>
      <c r="D2137">
        <v>300000</v>
      </c>
      <c r="E2137">
        <v>337</v>
      </c>
      <c r="F2137" s="3">
        <v>343.3301755250273</v>
      </c>
    </row>
    <row r="2138" spans="1:6">
      <c r="A2138">
        <v>20</v>
      </c>
      <c r="B2138">
        <v>-89.805999999999997</v>
      </c>
      <c r="C2138">
        <v>1141</v>
      </c>
      <c r="D2138">
        <v>300000</v>
      </c>
      <c r="E2138">
        <v>245</v>
      </c>
      <c r="F2138" s="3">
        <v>263.74220420064091</v>
      </c>
    </row>
    <row r="2139" spans="1:6">
      <c r="A2139">
        <v>21</v>
      </c>
      <c r="B2139">
        <v>-89.691000000000003</v>
      </c>
      <c r="C2139">
        <v>1141</v>
      </c>
      <c r="D2139">
        <v>300000</v>
      </c>
      <c r="E2139">
        <v>206</v>
      </c>
      <c r="F2139" s="3">
        <v>200.10522635935467</v>
      </c>
    </row>
    <row r="2140" spans="1:6">
      <c r="A2140">
        <v>22</v>
      </c>
      <c r="B2140">
        <v>-89.576999999999998</v>
      </c>
      <c r="C2140">
        <v>1141</v>
      </c>
      <c r="D2140">
        <v>300000</v>
      </c>
      <c r="E2140">
        <v>175</v>
      </c>
      <c r="F2140" s="3">
        <v>158.86463999468904</v>
      </c>
    </row>
    <row r="2141" spans="1:6">
      <c r="A2141">
        <v>23</v>
      </c>
      <c r="B2141">
        <v>-89.457999999999998</v>
      </c>
      <c r="C2141">
        <v>1141</v>
      </c>
      <c r="D2141">
        <v>300000</v>
      </c>
      <c r="E2141">
        <v>137</v>
      </c>
      <c r="F2141" s="3">
        <v>135.25388103635416</v>
      </c>
    </row>
    <row r="2142" spans="1:6">
      <c r="A2142">
        <v>24</v>
      </c>
      <c r="B2142">
        <v>-89.341999999999999</v>
      </c>
      <c r="C2142">
        <v>1141</v>
      </c>
      <c r="D2142">
        <v>300000</v>
      </c>
      <c r="E2142">
        <v>163</v>
      </c>
      <c r="F2142" s="3">
        <v>124.58922008569533</v>
      </c>
    </row>
    <row r="2143" spans="1:6">
      <c r="A2143">
        <v>25</v>
      </c>
      <c r="B2143">
        <v>-89.234999999999999</v>
      </c>
      <c r="C2143">
        <v>1141</v>
      </c>
      <c r="D2143">
        <v>300000</v>
      </c>
      <c r="E2143">
        <v>137</v>
      </c>
      <c r="F2143" s="3">
        <v>120.50312992101114</v>
      </c>
    </row>
    <row r="2144" spans="1:6">
      <c r="A2144">
        <v>26</v>
      </c>
      <c r="B2144">
        <v>-89.13</v>
      </c>
      <c r="C2144">
        <v>1141</v>
      </c>
      <c r="D2144">
        <v>300000</v>
      </c>
      <c r="E2144">
        <v>141</v>
      </c>
      <c r="F2144" s="3">
        <v>118.96820229589534</v>
      </c>
    </row>
    <row r="2145" spans="1:6">
      <c r="A2145">
        <v>27</v>
      </c>
      <c r="B2145">
        <v>-89.016000000000005</v>
      </c>
      <c r="C2145">
        <v>1141</v>
      </c>
      <c r="D2145">
        <v>300000</v>
      </c>
      <c r="E2145">
        <v>125</v>
      </c>
      <c r="F2145" s="3">
        <v>118.41876370708081</v>
      </c>
    </row>
    <row r="2146" spans="1:6">
      <c r="A2146">
        <v>28</v>
      </c>
      <c r="B2146">
        <v>-88.896000000000001</v>
      </c>
      <c r="C2146">
        <v>1141</v>
      </c>
      <c r="D2146">
        <v>300000</v>
      </c>
      <c r="E2146">
        <v>121</v>
      </c>
      <c r="F2146" s="3">
        <v>118.26515009839433</v>
      </c>
    </row>
    <row r="2147" spans="1:6">
      <c r="A2147">
        <v>29</v>
      </c>
      <c r="B2147">
        <v>-88.790999999999997</v>
      </c>
      <c r="C2147">
        <v>1141</v>
      </c>
      <c r="D2147">
        <v>300000</v>
      </c>
      <c r="E2147">
        <v>116</v>
      </c>
      <c r="F2147" s="3">
        <v>118.23325536249507</v>
      </c>
    </row>
    <row r="2148" spans="1:6">
      <c r="A2148">
        <v>30</v>
      </c>
      <c r="B2148">
        <v>-88.671999999999997</v>
      </c>
      <c r="C2148">
        <v>1141</v>
      </c>
      <c r="D2148">
        <v>300000</v>
      </c>
      <c r="E2148">
        <v>110</v>
      </c>
      <c r="F2148" s="3">
        <v>118.22534885616426</v>
      </c>
    </row>
    <row r="2149" spans="1:6">
      <c r="A2149">
        <v>31</v>
      </c>
      <c r="B2149">
        <v>-88.56</v>
      </c>
      <c r="C2149">
        <v>1141</v>
      </c>
      <c r="D2149">
        <v>300000</v>
      </c>
      <c r="E2149">
        <v>110</v>
      </c>
      <c r="F2149" s="3">
        <v>118.22404217678455</v>
      </c>
    </row>
    <row r="2150" spans="1:6">
      <c r="A2150">
        <v>32</v>
      </c>
      <c r="B2150">
        <v>-88.451999999999998</v>
      </c>
      <c r="C2150">
        <v>1141</v>
      </c>
      <c r="D2150">
        <v>300000</v>
      </c>
      <c r="E2150">
        <v>117</v>
      </c>
      <c r="F2150" s="3">
        <v>118.22383001794137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201</v>
      </c>
    </row>
    <row r="2156" spans="1:6">
      <c r="A2156" t="s">
        <v>150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56</v>
      </c>
      <c r="B2168" t="s">
        <v>35</v>
      </c>
      <c r="C2168" t="s">
        <v>38</v>
      </c>
      <c r="D2168" t="s">
        <v>55</v>
      </c>
      <c r="E2168" t="s">
        <v>54</v>
      </c>
      <c r="F2168" t="s">
        <v>75</v>
      </c>
    </row>
    <row r="2169" spans="1:10">
      <c r="A2169">
        <v>1</v>
      </c>
      <c r="B2169">
        <v>-91.947999999999993</v>
      </c>
      <c r="C2169">
        <v>1254</v>
      </c>
      <c r="D2169">
        <v>330000</v>
      </c>
      <c r="E2169">
        <v>75</v>
      </c>
      <c r="F2169" s="3">
        <v>124.16132148553785</v>
      </c>
      <c r="J2169" t="s">
        <v>227</v>
      </c>
    </row>
    <row r="2170" spans="1:10">
      <c r="A2170">
        <v>2</v>
      </c>
      <c r="B2170">
        <v>-91.838999999999999</v>
      </c>
      <c r="C2170">
        <v>1254</v>
      </c>
      <c r="D2170">
        <v>330000</v>
      </c>
      <c r="E2170">
        <v>96</v>
      </c>
      <c r="F2170" s="3">
        <v>124.16346923086427</v>
      </c>
    </row>
    <row r="2171" spans="1:10">
      <c r="A2171">
        <v>3</v>
      </c>
      <c r="B2171">
        <v>-91.724000000000004</v>
      </c>
      <c r="C2171">
        <v>1254</v>
      </c>
      <c r="D2171">
        <v>330000</v>
      </c>
      <c r="E2171">
        <v>130</v>
      </c>
      <c r="F2171" s="3">
        <v>124.17443320298561</v>
      </c>
    </row>
    <row r="2172" spans="1:10">
      <c r="A2172">
        <v>4</v>
      </c>
      <c r="B2172">
        <v>-91.611999999999995</v>
      </c>
      <c r="C2172">
        <v>1254</v>
      </c>
      <c r="D2172">
        <v>330000</v>
      </c>
      <c r="E2172">
        <v>134</v>
      </c>
      <c r="F2172" s="3">
        <v>124.22046366293898</v>
      </c>
    </row>
    <row r="2173" spans="1:10">
      <c r="A2173">
        <v>5</v>
      </c>
      <c r="B2173">
        <v>-91.5</v>
      </c>
      <c r="C2173">
        <v>1254</v>
      </c>
      <c r="D2173">
        <v>330000</v>
      </c>
      <c r="E2173">
        <v>114</v>
      </c>
      <c r="F2173" s="3">
        <v>124.39374697385807</v>
      </c>
    </row>
    <row r="2174" spans="1:10">
      <c r="A2174">
        <v>6</v>
      </c>
      <c r="B2174">
        <v>-91.394000000000005</v>
      </c>
      <c r="C2174">
        <v>1254</v>
      </c>
      <c r="D2174">
        <v>330000</v>
      </c>
      <c r="E2174">
        <v>135</v>
      </c>
      <c r="F2174" s="3">
        <v>124.92147081317799</v>
      </c>
    </row>
    <row r="2175" spans="1:10">
      <c r="A2175">
        <v>7</v>
      </c>
      <c r="B2175">
        <v>-91.281000000000006</v>
      </c>
      <c r="C2175">
        <v>1254</v>
      </c>
      <c r="D2175">
        <v>330000</v>
      </c>
      <c r="E2175">
        <v>117</v>
      </c>
      <c r="F2175" s="3">
        <v>126.55876062738332</v>
      </c>
    </row>
    <row r="2176" spans="1:10">
      <c r="A2176">
        <v>8</v>
      </c>
      <c r="B2176">
        <v>-91.165000000000006</v>
      </c>
      <c r="C2176">
        <v>1254</v>
      </c>
      <c r="D2176">
        <v>330000</v>
      </c>
      <c r="E2176">
        <v>150</v>
      </c>
      <c r="F2176" s="3">
        <v>131.06100707270232</v>
      </c>
    </row>
    <row r="2177" spans="1:6">
      <c r="A2177">
        <v>9</v>
      </c>
      <c r="B2177">
        <v>-91.049000000000007</v>
      </c>
      <c r="C2177">
        <v>1254</v>
      </c>
      <c r="D2177">
        <v>330000</v>
      </c>
      <c r="E2177">
        <v>160</v>
      </c>
      <c r="F2177" s="3">
        <v>141.71261944573249</v>
      </c>
    </row>
    <row r="2178" spans="1:6">
      <c r="A2178">
        <v>10</v>
      </c>
      <c r="B2178">
        <v>-90.933999999999997</v>
      </c>
      <c r="C2178">
        <v>1254</v>
      </c>
      <c r="D2178">
        <v>330000</v>
      </c>
      <c r="E2178">
        <v>185</v>
      </c>
      <c r="F2178" s="3">
        <v>163.37255766849529</v>
      </c>
    </row>
    <row r="2179" spans="1:6">
      <c r="A2179">
        <v>11</v>
      </c>
      <c r="B2179">
        <v>-90.823999999999998</v>
      </c>
      <c r="C2179">
        <v>1254</v>
      </c>
      <c r="D2179">
        <v>330000</v>
      </c>
      <c r="E2179">
        <v>206</v>
      </c>
      <c r="F2179" s="3">
        <v>199.68288153975098</v>
      </c>
    </row>
    <row r="2180" spans="1:6">
      <c r="A2180">
        <v>12</v>
      </c>
      <c r="B2180">
        <v>-90.709000000000003</v>
      </c>
      <c r="C2180">
        <v>1254</v>
      </c>
      <c r="D2180">
        <v>330000</v>
      </c>
      <c r="E2180">
        <v>217</v>
      </c>
      <c r="F2180" s="3">
        <v>257.25923181751989</v>
      </c>
    </row>
    <row r="2181" spans="1:6">
      <c r="A2181">
        <v>13</v>
      </c>
      <c r="B2181">
        <v>-90.594999999999999</v>
      </c>
      <c r="C2181">
        <v>1254</v>
      </c>
      <c r="D2181">
        <v>330000</v>
      </c>
      <c r="E2181">
        <v>322</v>
      </c>
      <c r="F2181" s="3">
        <v>331.25813719849145</v>
      </c>
    </row>
    <row r="2182" spans="1:6">
      <c r="A2182">
        <v>14</v>
      </c>
      <c r="B2182">
        <v>-90.486999999999995</v>
      </c>
      <c r="C2182">
        <v>1254</v>
      </c>
      <c r="D2182">
        <v>330000</v>
      </c>
      <c r="E2182">
        <v>398</v>
      </c>
      <c r="F2182" s="3">
        <v>406.22797032770711</v>
      </c>
    </row>
    <row r="2183" spans="1:6">
      <c r="A2183">
        <v>15</v>
      </c>
      <c r="B2183">
        <v>-90.372</v>
      </c>
      <c r="C2183">
        <v>1254</v>
      </c>
      <c r="D2183">
        <v>330000</v>
      </c>
      <c r="E2183">
        <v>499</v>
      </c>
      <c r="F2183" s="3">
        <v>472.64842344223428</v>
      </c>
    </row>
    <row r="2184" spans="1:6">
      <c r="A2184">
        <v>16</v>
      </c>
      <c r="B2184">
        <v>-90.256</v>
      </c>
      <c r="C2184">
        <v>1254</v>
      </c>
      <c r="D2184">
        <v>330000</v>
      </c>
      <c r="E2184">
        <v>543</v>
      </c>
      <c r="F2184" s="3">
        <v>505.65683319734688</v>
      </c>
    </row>
    <row r="2185" spans="1:6">
      <c r="A2185">
        <v>17</v>
      </c>
      <c r="B2185">
        <v>-90.14</v>
      </c>
      <c r="C2185">
        <v>1254</v>
      </c>
      <c r="D2185">
        <v>330000</v>
      </c>
      <c r="E2185">
        <v>511</v>
      </c>
      <c r="F2185" s="3">
        <v>493.33480395551021</v>
      </c>
    </row>
    <row r="2186" spans="1:6">
      <c r="A2186">
        <v>18</v>
      </c>
      <c r="B2186">
        <v>-90.025000000000006</v>
      </c>
      <c r="C2186">
        <v>1254</v>
      </c>
      <c r="D2186">
        <v>330000</v>
      </c>
      <c r="E2186">
        <v>441</v>
      </c>
      <c r="F2186" s="3">
        <v>440.55182320408778</v>
      </c>
    </row>
    <row r="2187" spans="1:6">
      <c r="A2187">
        <v>19</v>
      </c>
      <c r="B2187">
        <v>-89.918999999999997</v>
      </c>
      <c r="C2187">
        <v>1254</v>
      </c>
      <c r="D2187">
        <v>330000</v>
      </c>
      <c r="E2187">
        <v>335</v>
      </c>
      <c r="F2187" s="3">
        <v>370.67256107034297</v>
      </c>
    </row>
    <row r="2188" spans="1:6">
      <c r="A2188">
        <v>20</v>
      </c>
      <c r="B2188">
        <v>-89.805999999999997</v>
      </c>
      <c r="C2188">
        <v>1254</v>
      </c>
      <c r="D2188">
        <v>330000</v>
      </c>
      <c r="E2188">
        <v>273</v>
      </c>
      <c r="F2188" s="3">
        <v>292.83196621004339</v>
      </c>
    </row>
    <row r="2189" spans="1:6">
      <c r="A2189">
        <v>21</v>
      </c>
      <c r="B2189">
        <v>-89.691000000000003</v>
      </c>
      <c r="C2189">
        <v>1254</v>
      </c>
      <c r="D2189">
        <v>330000</v>
      </c>
      <c r="E2189">
        <v>222</v>
      </c>
      <c r="F2189" s="3">
        <v>225.81913149333562</v>
      </c>
    </row>
    <row r="2190" spans="1:6">
      <c r="A2190">
        <v>22</v>
      </c>
      <c r="B2190">
        <v>-89.576999999999998</v>
      </c>
      <c r="C2190">
        <v>1254</v>
      </c>
      <c r="D2190">
        <v>330000</v>
      </c>
      <c r="E2190">
        <v>177</v>
      </c>
      <c r="F2190" s="3">
        <v>178.76170690035414</v>
      </c>
    </row>
    <row r="2191" spans="1:6">
      <c r="A2191">
        <v>23</v>
      </c>
      <c r="B2191">
        <v>-89.457999999999998</v>
      </c>
      <c r="C2191">
        <v>1254</v>
      </c>
      <c r="D2191">
        <v>330000</v>
      </c>
      <c r="E2191">
        <v>200</v>
      </c>
      <c r="F2191" s="3">
        <v>149.29317845519347</v>
      </c>
    </row>
    <row r="2192" spans="1:6">
      <c r="A2192">
        <v>24</v>
      </c>
      <c r="B2192">
        <v>-89.341999999999999</v>
      </c>
      <c r="C2192">
        <v>1254</v>
      </c>
      <c r="D2192">
        <v>330000</v>
      </c>
      <c r="E2192">
        <v>179</v>
      </c>
      <c r="F2192" s="3">
        <v>134.57218183931371</v>
      </c>
    </row>
    <row r="2193" spans="1:6">
      <c r="A2193">
        <v>25</v>
      </c>
      <c r="B2193">
        <v>-89.234999999999999</v>
      </c>
      <c r="C2193">
        <v>1254</v>
      </c>
      <c r="D2193">
        <v>330000</v>
      </c>
      <c r="E2193">
        <v>147</v>
      </c>
      <c r="F2193" s="3">
        <v>128.30068996238947</v>
      </c>
    </row>
    <row r="2194" spans="1:6">
      <c r="A2194">
        <v>26</v>
      </c>
      <c r="B2194">
        <v>-89.13</v>
      </c>
      <c r="C2194">
        <v>1254</v>
      </c>
      <c r="D2194">
        <v>330000</v>
      </c>
      <c r="E2194">
        <v>161</v>
      </c>
      <c r="F2194" s="3">
        <v>125.67315908547563</v>
      </c>
    </row>
    <row r="2195" spans="1:6">
      <c r="A2195">
        <v>27</v>
      </c>
      <c r="B2195">
        <v>-89.016000000000005</v>
      </c>
      <c r="C2195">
        <v>1254</v>
      </c>
      <c r="D2195">
        <v>330000</v>
      </c>
      <c r="E2195">
        <v>138</v>
      </c>
      <c r="F2195" s="3">
        <v>124.61281808473578</v>
      </c>
    </row>
    <row r="2196" spans="1:6">
      <c r="A2196">
        <v>28</v>
      </c>
      <c r="B2196">
        <v>-88.896000000000001</v>
      </c>
      <c r="C2196">
        <v>1254</v>
      </c>
      <c r="D2196">
        <v>330000</v>
      </c>
      <c r="E2196">
        <v>143</v>
      </c>
      <c r="F2196" s="3">
        <v>124.27228278858254</v>
      </c>
    </row>
    <row r="2197" spans="1:6">
      <c r="A2197">
        <v>29</v>
      </c>
      <c r="B2197">
        <v>-88.790999999999997</v>
      </c>
      <c r="C2197">
        <v>1254</v>
      </c>
      <c r="D2197">
        <v>330000</v>
      </c>
      <c r="E2197">
        <v>110</v>
      </c>
      <c r="F2197" s="3">
        <v>124.19020305797446</v>
      </c>
    </row>
    <row r="2198" spans="1:6">
      <c r="A2198">
        <v>30</v>
      </c>
      <c r="B2198">
        <v>-88.671999999999997</v>
      </c>
      <c r="C2198">
        <v>1254</v>
      </c>
      <c r="D2198">
        <v>330000</v>
      </c>
      <c r="E2198">
        <v>118</v>
      </c>
      <c r="F2198" s="3">
        <v>124.16655804916348</v>
      </c>
    </row>
    <row r="2199" spans="1:6">
      <c r="A2199">
        <v>31</v>
      </c>
      <c r="B2199">
        <v>-88.56</v>
      </c>
      <c r="C2199">
        <v>1254</v>
      </c>
      <c r="D2199">
        <v>330000</v>
      </c>
      <c r="E2199">
        <v>110</v>
      </c>
      <c r="F2199" s="3">
        <v>124.16191504040232</v>
      </c>
    </row>
    <row r="2200" spans="1:6">
      <c r="A2200">
        <v>32</v>
      </c>
      <c r="B2200">
        <v>-88.451999999999998</v>
      </c>
      <c r="C2200">
        <v>1254</v>
      </c>
      <c r="D2200">
        <v>330000</v>
      </c>
      <c r="E2200">
        <v>131</v>
      </c>
      <c r="F2200" s="3">
        <v>124.16101823354485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203</v>
      </c>
    </row>
    <row r="2206" spans="1:6">
      <c r="A2206" t="s">
        <v>145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56</v>
      </c>
      <c r="B2218" t="s">
        <v>35</v>
      </c>
      <c r="C2218" t="s">
        <v>38</v>
      </c>
      <c r="D2218" t="s">
        <v>55</v>
      </c>
      <c r="E2218" t="s">
        <v>54</v>
      </c>
      <c r="F2218" t="s">
        <v>75</v>
      </c>
    </row>
    <row r="2219" spans="1:10">
      <c r="A2219">
        <v>1</v>
      </c>
      <c r="B2219">
        <v>-91.947999999999993</v>
      </c>
      <c r="C2219">
        <v>1142</v>
      </c>
      <c r="D2219">
        <v>300000</v>
      </c>
      <c r="E2219">
        <v>85</v>
      </c>
      <c r="F2219" s="3">
        <v>113.49086998692009</v>
      </c>
      <c r="J2219" t="s">
        <v>228</v>
      </c>
    </row>
    <row r="2220" spans="1:10">
      <c r="A2220">
        <v>2</v>
      </c>
      <c r="B2220">
        <v>-91.838999999999999</v>
      </c>
      <c r="C2220">
        <v>1142</v>
      </c>
      <c r="D2220">
        <v>300000</v>
      </c>
      <c r="E2220">
        <v>98</v>
      </c>
      <c r="F2220" s="3">
        <v>113.49835043878056</v>
      </c>
    </row>
    <row r="2221" spans="1:10">
      <c r="A2221">
        <v>3</v>
      </c>
      <c r="B2221">
        <v>-91.724000000000004</v>
      </c>
      <c r="C2221">
        <v>1142</v>
      </c>
      <c r="D2221">
        <v>300000</v>
      </c>
      <c r="E2221">
        <v>113</v>
      </c>
      <c r="F2221" s="3">
        <v>113.53037819151447</v>
      </c>
    </row>
    <row r="2222" spans="1:10">
      <c r="A2222">
        <v>4</v>
      </c>
      <c r="B2222">
        <v>-91.611999999999995</v>
      </c>
      <c r="C2222">
        <v>1142</v>
      </c>
      <c r="D2222">
        <v>300000</v>
      </c>
      <c r="E2222">
        <v>110</v>
      </c>
      <c r="F2222" s="3">
        <v>113.64451773539962</v>
      </c>
    </row>
    <row r="2223" spans="1:10">
      <c r="A2223">
        <v>5</v>
      </c>
      <c r="B2223">
        <v>-91.5</v>
      </c>
      <c r="C2223">
        <v>1142</v>
      </c>
      <c r="D2223">
        <v>300000</v>
      </c>
      <c r="E2223">
        <v>99</v>
      </c>
      <c r="F2223" s="3">
        <v>114.01373825443436</v>
      </c>
    </row>
    <row r="2224" spans="1:10">
      <c r="A2224">
        <v>6</v>
      </c>
      <c r="B2224">
        <v>-91.394000000000005</v>
      </c>
      <c r="C2224">
        <v>1142</v>
      </c>
      <c r="D2224">
        <v>300000</v>
      </c>
      <c r="E2224">
        <v>102</v>
      </c>
      <c r="F2224" s="3">
        <v>114.99529287434088</v>
      </c>
    </row>
    <row r="2225" spans="1:6">
      <c r="A2225">
        <v>7</v>
      </c>
      <c r="B2225">
        <v>-91.281000000000006</v>
      </c>
      <c r="C2225">
        <v>1142</v>
      </c>
      <c r="D2225">
        <v>300000</v>
      </c>
      <c r="E2225">
        <v>111</v>
      </c>
      <c r="F2225" s="3">
        <v>117.67278273920424</v>
      </c>
    </row>
    <row r="2226" spans="1:6">
      <c r="A2226">
        <v>8</v>
      </c>
      <c r="B2226">
        <v>-91.165000000000006</v>
      </c>
      <c r="C2226">
        <v>1142</v>
      </c>
      <c r="D2226">
        <v>300000</v>
      </c>
      <c r="E2226">
        <v>138</v>
      </c>
      <c r="F2226" s="3">
        <v>124.18641999265874</v>
      </c>
    </row>
    <row r="2227" spans="1:6">
      <c r="A2227">
        <v>9</v>
      </c>
      <c r="B2227">
        <v>-91.049000000000007</v>
      </c>
      <c r="C2227">
        <v>1142</v>
      </c>
      <c r="D2227">
        <v>300000</v>
      </c>
      <c r="E2227">
        <v>152</v>
      </c>
      <c r="F2227" s="3">
        <v>137.96063965561348</v>
      </c>
    </row>
    <row r="2228" spans="1:6">
      <c r="A2228">
        <v>10</v>
      </c>
      <c r="B2228">
        <v>-90.933999999999997</v>
      </c>
      <c r="C2228">
        <v>1142</v>
      </c>
      <c r="D2228">
        <v>300000</v>
      </c>
      <c r="E2228">
        <v>176</v>
      </c>
      <c r="F2228" s="3">
        <v>163.2918804627582</v>
      </c>
    </row>
    <row r="2229" spans="1:6">
      <c r="A2229">
        <v>11</v>
      </c>
      <c r="B2229">
        <v>-90.823999999999998</v>
      </c>
      <c r="C2229">
        <v>1142</v>
      </c>
      <c r="D2229">
        <v>300000</v>
      </c>
      <c r="E2229">
        <v>179</v>
      </c>
      <c r="F2229" s="3">
        <v>202.20367688759237</v>
      </c>
    </row>
    <row r="2230" spans="1:6">
      <c r="A2230">
        <v>12</v>
      </c>
      <c r="B2230">
        <v>-90.709000000000003</v>
      </c>
      <c r="C2230">
        <v>1142</v>
      </c>
      <c r="D2230">
        <v>300000</v>
      </c>
      <c r="E2230">
        <v>263</v>
      </c>
      <c r="F2230" s="3">
        <v>259.26353990922928</v>
      </c>
    </row>
    <row r="2231" spans="1:6">
      <c r="A2231">
        <v>13</v>
      </c>
      <c r="B2231">
        <v>-90.594999999999999</v>
      </c>
      <c r="C2231">
        <v>1142</v>
      </c>
      <c r="D2231">
        <v>300000</v>
      </c>
      <c r="E2231">
        <v>324</v>
      </c>
      <c r="F2231" s="3">
        <v>327.59354458363265</v>
      </c>
    </row>
    <row r="2232" spans="1:6">
      <c r="A2232">
        <v>14</v>
      </c>
      <c r="B2232">
        <v>-90.486999999999995</v>
      </c>
      <c r="C2232">
        <v>1142</v>
      </c>
      <c r="D2232">
        <v>300000</v>
      </c>
      <c r="E2232">
        <v>379</v>
      </c>
      <c r="F2232" s="3">
        <v>392.57694958961747</v>
      </c>
    </row>
    <row r="2233" spans="1:6">
      <c r="A2233">
        <v>15</v>
      </c>
      <c r="B2233">
        <v>-90.372</v>
      </c>
      <c r="C2233">
        <v>1142</v>
      </c>
      <c r="D2233">
        <v>300000</v>
      </c>
      <c r="E2233">
        <v>451</v>
      </c>
      <c r="F2233" s="3">
        <v>446.36218303550748</v>
      </c>
    </row>
    <row r="2234" spans="1:6">
      <c r="A2234">
        <v>16</v>
      </c>
      <c r="B2234">
        <v>-90.256</v>
      </c>
      <c r="C2234">
        <v>1142</v>
      </c>
      <c r="D2234">
        <v>300000</v>
      </c>
      <c r="E2234">
        <v>490</v>
      </c>
      <c r="F2234" s="3">
        <v>469.42929306198727</v>
      </c>
    </row>
    <row r="2235" spans="1:6">
      <c r="A2235">
        <v>17</v>
      </c>
      <c r="B2235">
        <v>-90.14</v>
      </c>
      <c r="C2235">
        <v>1142</v>
      </c>
      <c r="D2235">
        <v>300000</v>
      </c>
      <c r="E2235">
        <v>484</v>
      </c>
      <c r="F2235" s="3">
        <v>454.02445631895228</v>
      </c>
    </row>
    <row r="2236" spans="1:6">
      <c r="A2236">
        <v>18</v>
      </c>
      <c r="B2236">
        <v>-90.025000000000006</v>
      </c>
      <c r="C2236">
        <v>1142</v>
      </c>
      <c r="D2236">
        <v>300000</v>
      </c>
      <c r="E2236">
        <v>407</v>
      </c>
      <c r="F2236" s="3">
        <v>405.51595619697719</v>
      </c>
    </row>
    <row r="2237" spans="1:6">
      <c r="A2237">
        <v>19</v>
      </c>
      <c r="B2237">
        <v>-89.918999999999997</v>
      </c>
      <c r="C2237">
        <v>1142</v>
      </c>
      <c r="D2237">
        <v>300000</v>
      </c>
      <c r="E2237">
        <v>319</v>
      </c>
      <c r="F2237" s="3">
        <v>343.55455656503062</v>
      </c>
    </row>
    <row r="2238" spans="1:6">
      <c r="A2238">
        <v>20</v>
      </c>
      <c r="B2238">
        <v>-89.805999999999997</v>
      </c>
      <c r="C2238">
        <v>1142</v>
      </c>
      <c r="D2238">
        <v>300000</v>
      </c>
      <c r="E2238">
        <v>248</v>
      </c>
      <c r="F2238" s="3">
        <v>274.55878420148991</v>
      </c>
    </row>
    <row r="2239" spans="1:6">
      <c r="A2239">
        <v>21</v>
      </c>
      <c r="B2239">
        <v>-89.691000000000003</v>
      </c>
      <c r="C2239">
        <v>1142</v>
      </c>
      <c r="D2239">
        <v>300000</v>
      </c>
      <c r="E2239">
        <v>225</v>
      </c>
      <c r="F2239" s="3">
        <v>214.0350438767976</v>
      </c>
    </row>
    <row r="2240" spans="1:6">
      <c r="A2240">
        <v>22</v>
      </c>
      <c r="B2240">
        <v>-89.576999999999998</v>
      </c>
      <c r="C2240">
        <v>1142</v>
      </c>
      <c r="D2240">
        <v>300000</v>
      </c>
      <c r="E2240">
        <v>169</v>
      </c>
      <c r="F2240" s="3">
        <v>170.06454369299212</v>
      </c>
    </row>
    <row r="2241" spans="1:6">
      <c r="A2241">
        <v>23</v>
      </c>
      <c r="B2241">
        <v>-89.457999999999998</v>
      </c>
      <c r="C2241">
        <v>1142</v>
      </c>
      <c r="D2241">
        <v>300000</v>
      </c>
      <c r="E2241">
        <v>153</v>
      </c>
      <c r="F2241" s="3">
        <v>141.16870682969545</v>
      </c>
    </row>
    <row r="2242" spans="1:6">
      <c r="A2242">
        <v>24</v>
      </c>
      <c r="B2242">
        <v>-89.341999999999999</v>
      </c>
      <c r="C2242">
        <v>1142</v>
      </c>
      <c r="D2242">
        <v>300000</v>
      </c>
      <c r="E2242">
        <v>143</v>
      </c>
      <c r="F2242" s="3">
        <v>125.80811650113846</v>
      </c>
    </row>
    <row r="2243" spans="1:6">
      <c r="A2243">
        <v>25</v>
      </c>
      <c r="B2243">
        <v>-89.234999999999999</v>
      </c>
      <c r="C2243">
        <v>1142</v>
      </c>
      <c r="D2243">
        <v>300000</v>
      </c>
      <c r="E2243">
        <v>146</v>
      </c>
      <c r="F2243" s="3">
        <v>118.77869387126486</v>
      </c>
    </row>
    <row r="2244" spans="1:6">
      <c r="A2244">
        <v>26</v>
      </c>
      <c r="B2244">
        <v>-89.13</v>
      </c>
      <c r="C2244">
        <v>1142</v>
      </c>
      <c r="D2244">
        <v>300000</v>
      </c>
      <c r="E2244">
        <v>147</v>
      </c>
      <c r="F2244" s="3">
        <v>115.59354196069839</v>
      </c>
    </row>
    <row r="2245" spans="1:6">
      <c r="A2245">
        <v>27</v>
      </c>
      <c r="B2245">
        <v>-89.016000000000005</v>
      </c>
      <c r="C2245">
        <v>1142</v>
      </c>
      <c r="D2245">
        <v>300000</v>
      </c>
      <c r="E2245">
        <v>154</v>
      </c>
      <c r="F2245" s="3">
        <v>114.18669702353486</v>
      </c>
    </row>
    <row r="2246" spans="1:6">
      <c r="A2246">
        <v>28</v>
      </c>
      <c r="B2246">
        <v>-88.896000000000001</v>
      </c>
      <c r="C2246">
        <v>1142</v>
      </c>
      <c r="D2246">
        <v>300000</v>
      </c>
      <c r="E2246">
        <v>134</v>
      </c>
      <c r="F2246" s="3">
        <v>113.68315906696211</v>
      </c>
    </row>
    <row r="2247" spans="1:6">
      <c r="A2247">
        <v>29</v>
      </c>
      <c r="B2247">
        <v>-88.790999999999997</v>
      </c>
      <c r="C2247">
        <v>1142</v>
      </c>
      <c r="D2247">
        <v>300000</v>
      </c>
      <c r="E2247">
        <v>111</v>
      </c>
      <c r="F2247" s="3">
        <v>113.54633726648667</v>
      </c>
    </row>
    <row r="2248" spans="1:6">
      <c r="A2248">
        <v>30</v>
      </c>
      <c r="B2248">
        <v>-88.671999999999997</v>
      </c>
      <c r="C2248">
        <v>1142</v>
      </c>
      <c r="D2248">
        <v>300000</v>
      </c>
      <c r="E2248">
        <v>102</v>
      </c>
      <c r="F2248" s="3">
        <v>113.50170094157269</v>
      </c>
    </row>
    <row r="2249" spans="1:6">
      <c r="A2249">
        <v>31</v>
      </c>
      <c r="B2249">
        <v>-88.56</v>
      </c>
      <c r="C2249">
        <v>1142</v>
      </c>
      <c r="D2249">
        <v>300000</v>
      </c>
      <c r="E2249">
        <v>106</v>
      </c>
      <c r="F2249" s="3">
        <v>113.49156598034237</v>
      </c>
    </row>
    <row r="2250" spans="1:6">
      <c r="A2250">
        <v>32</v>
      </c>
      <c r="B2250">
        <v>-88.451999999999998</v>
      </c>
      <c r="C2250">
        <v>1142</v>
      </c>
      <c r="D2250">
        <v>300000</v>
      </c>
      <c r="E2250">
        <v>112</v>
      </c>
      <c r="F2250" s="3">
        <v>113.48929387616201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205</v>
      </c>
    </row>
    <row r="2256" spans="1:6">
      <c r="A2256" t="s">
        <v>145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56</v>
      </c>
      <c r="B2268" t="s">
        <v>35</v>
      </c>
      <c r="C2268" t="s">
        <v>38</v>
      </c>
      <c r="D2268" t="s">
        <v>55</v>
      </c>
      <c r="E2268" t="s">
        <v>54</v>
      </c>
      <c r="F2268" t="s">
        <v>75</v>
      </c>
    </row>
    <row r="2269" spans="1:10">
      <c r="A2269">
        <v>1</v>
      </c>
      <c r="B2269">
        <v>-91.947999999999993</v>
      </c>
      <c r="C2269">
        <v>1139</v>
      </c>
      <c r="D2269">
        <v>300000</v>
      </c>
      <c r="E2269">
        <v>100</v>
      </c>
      <c r="F2269" s="3">
        <v>117.46419742269372</v>
      </c>
      <c r="J2269" t="s">
        <v>229</v>
      </c>
    </row>
    <row r="2270" spans="1:10">
      <c r="A2270">
        <v>2</v>
      </c>
      <c r="B2270">
        <v>-91.838999999999999</v>
      </c>
      <c r="C2270">
        <v>1139</v>
      </c>
      <c r="D2270">
        <v>300000</v>
      </c>
      <c r="E2270">
        <v>109</v>
      </c>
      <c r="F2270" s="3">
        <v>117.46938974135148</v>
      </c>
    </row>
    <row r="2271" spans="1:10">
      <c r="A2271">
        <v>3</v>
      </c>
      <c r="B2271">
        <v>-91.724000000000004</v>
      </c>
      <c r="C2271">
        <v>1139</v>
      </c>
      <c r="D2271">
        <v>300000</v>
      </c>
      <c r="E2271">
        <v>111</v>
      </c>
      <c r="F2271" s="3">
        <v>117.49302366308676</v>
      </c>
    </row>
    <row r="2272" spans="1:10">
      <c r="A2272">
        <v>4</v>
      </c>
      <c r="B2272">
        <v>-91.611999999999995</v>
      </c>
      <c r="C2272">
        <v>1139</v>
      </c>
      <c r="D2272">
        <v>300000</v>
      </c>
      <c r="E2272">
        <v>116</v>
      </c>
      <c r="F2272" s="3">
        <v>117.58210852228628</v>
      </c>
    </row>
    <row r="2273" spans="1:6">
      <c r="A2273">
        <v>5</v>
      </c>
      <c r="B2273">
        <v>-91.5</v>
      </c>
      <c r="C2273">
        <v>1139</v>
      </c>
      <c r="D2273">
        <v>300000</v>
      </c>
      <c r="E2273">
        <v>107</v>
      </c>
      <c r="F2273" s="3">
        <v>117.88531547541797</v>
      </c>
    </row>
    <row r="2274" spans="1:6">
      <c r="A2274">
        <v>6</v>
      </c>
      <c r="B2274">
        <v>-91.394000000000005</v>
      </c>
      <c r="C2274">
        <v>1139</v>
      </c>
      <c r="D2274">
        <v>300000</v>
      </c>
      <c r="E2274">
        <v>127</v>
      </c>
      <c r="F2274" s="3">
        <v>118.72806886530577</v>
      </c>
    </row>
    <row r="2275" spans="1:6">
      <c r="A2275">
        <v>7</v>
      </c>
      <c r="B2275">
        <v>-91.281000000000006</v>
      </c>
      <c r="C2275">
        <v>1139</v>
      </c>
      <c r="D2275">
        <v>300000</v>
      </c>
      <c r="E2275">
        <v>136</v>
      </c>
      <c r="F2275" s="3">
        <v>121.12291270883091</v>
      </c>
    </row>
    <row r="2276" spans="1:6">
      <c r="A2276">
        <v>8</v>
      </c>
      <c r="B2276">
        <v>-91.165000000000006</v>
      </c>
      <c r="C2276">
        <v>1139</v>
      </c>
      <c r="D2276">
        <v>300000</v>
      </c>
      <c r="E2276">
        <v>139</v>
      </c>
      <c r="F2276" s="3">
        <v>127.17140097515382</v>
      </c>
    </row>
    <row r="2277" spans="1:6">
      <c r="A2277">
        <v>9</v>
      </c>
      <c r="B2277">
        <v>-91.049000000000007</v>
      </c>
      <c r="C2277">
        <v>1139</v>
      </c>
      <c r="D2277">
        <v>300000</v>
      </c>
      <c r="E2277">
        <v>153</v>
      </c>
      <c r="F2277" s="3">
        <v>140.38566635436774</v>
      </c>
    </row>
    <row r="2278" spans="1:6">
      <c r="A2278">
        <v>10</v>
      </c>
      <c r="B2278">
        <v>-90.933999999999997</v>
      </c>
      <c r="C2278">
        <v>1139</v>
      </c>
      <c r="D2278">
        <v>300000</v>
      </c>
      <c r="E2278">
        <v>157</v>
      </c>
      <c r="F2278" s="3">
        <v>165.35520934763849</v>
      </c>
    </row>
    <row r="2279" spans="1:6">
      <c r="A2279">
        <v>11</v>
      </c>
      <c r="B2279">
        <v>-90.823999999999998</v>
      </c>
      <c r="C2279">
        <v>1139</v>
      </c>
      <c r="D2279">
        <v>300000</v>
      </c>
      <c r="E2279">
        <v>207</v>
      </c>
      <c r="F2279" s="3">
        <v>204.53162757413403</v>
      </c>
    </row>
    <row r="2280" spans="1:6">
      <c r="A2280">
        <v>12</v>
      </c>
      <c r="B2280">
        <v>-90.709000000000003</v>
      </c>
      <c r="C2280">
        <v>1139</v>
      </c>
      <c r="D2280">
        <v>300000</v>
      </c>
      <c r="E2280">
        <v>226</v>
      </c>
      <c r="F2280" s="3">
        <v>262.89367054850317</v>
      </c>
    </row>
    <row r="2281" spans="1:6">
      <c r="A2281">
        <v>13</v>
      </c>
      <c r="B2281">
        <v>-90.594999999999999</v>
      </c>
      <c r="C2281">
        <v>1139</v>
      </c>
      <c r="D2281">
        <v>300000</v>
      </c>
      <c r="E2281">
        <v>338</v>
      </c>
      <c r="F2281" s="3">
        <v>333.47454239011478</v>
      </c>
    </row>
    <row r="2282" spans="1:6">
      <c r="A2282">
        <v>14</v>
      </c>
      <c r="B2282">
        <v>-90.486999999999995</v>
      </c>
      <c r="C2282">
        <v>1139</v>
      </c>
      <c r="D2282">
        <v>300000</v>
      </c>
      <c r="E2282">
        <v>426</v>
      </c>
      <c r="F2282" s="3">
        <v>400.74543994000322</v>
      </c>
    </row>
    <row r="2283" spans="1:6">
      <c r="A2283">
        <v>15</v>
      </c>
      <c r="B2283">
        <v>-90.372</v>
      </c>
      <c r="C2283">
        <v>1139</v>
      </c>
      <c r="D2283">
        <v>300000</v>
      </c>
      <c r="E2283">
        <v>476</v>
      </c>
      <c r="F2283" s="3">
        <v>455.85794939905043</v>
      </c>
    </row>
    <row r="2284" spans="1:6">
      <c r="A2284">
        <v>16</v>
      </c>
      <c r="B2284">
        <v>-90.256</v>
      </c>
      <c r="C2284">
        <v>1139</v>
      </c>
      <c r="D2284">
        <v>300000</v>
      </c>
      <c r="E2284">
        <v>481</v>
      </c>
      <c r="F2284" s="3">
        <v>478.01469059826906</v>
      </c>
    </row>
    <row r="2285" spans="1:6">
      <c r="A2285">
        <v>17</v>
      </c>
      <c r="B2285">
        <v>-90.14</v>
      </c>
      <c r="C2285">
        <v>1139</v>
      </c>
      <c r="D2285">
        <v>300000</v>
      </c>
      <c r="E2285">
        <v>465</v>
      </c>
      <c r="F2285" s="3">
        <v>459.41206744335096</v>
      </c>
    </row>
    <row r="2286" spans="1:6">
      <c r="A2286">
        <v>18</v>
      </c>
      <c r="B2286">
        <v>-90.025000000000006</v>
      </c>
      <c r="C2286">
        <v>1139</v>
      </c>
      <c r="D2286">
        <v>300000</v>
      </c>
      <c r="E2286">
        <v>402</v>
      </c>
      <c r="F2286" s="3">
        <v>406.7011938622756</v>
      </c>
    </row>
    <row r="2287" spans="1:6">
      <c r="A2287">
        <v>19</v>
      </c>
      <c r="B2287">
        <v>-89.918999999999997</v>
      </c>
      <c r="C2287">
        <v>1139</v>
      </c>
      <c r="D2287">
        <v>300000</v>
      </c>
      <c r="E2287">
        <v>325</v>
      </c>
      <c r="F2287" s="3">
        <v>341.45781146286299</v>
      </c>
    </row>
    <row r="2288" spans="1:6">
      <c r="A2288">
        <v>20</v>
      </c>
      <c r="B2288">
        <v>-89.805999999999997</v>
      </c>
      <c r="C2288">
        <v>1139</v>
      </c>
      <c r="D2288">
        <v>300000</v>
      </c>
      <c r="E2288">
        <v>254</v>
      </c>
      <c r="F2288" s="3">
        <v>270.71483399793044</v>
      </c>
    </row>
    <row r="2289" spans="1:6">
      <c r="A2289">
        <v>21</v>
      </c>
      <c r="B2289">
        <v>-89.691000000000003</v>
      </c>
      <c r="C2289">
        <v>1139</v>
      </c>
      <c r="D2289">
        <v>300000</v>
      </c>
      <c r="E2289">
        <v>204</v>
      </c>
      <c r="F2289" s="3">
        <v>210.44649992994428</v>
      </c>
    </row>
    <row r="2290" spans="1:6">
      <c r="A2290">
        <v>22</v>
      </c>
      <c r="B2290">
        <v>-89.576999999999998</v>
      </c>
      <c r="C2290">
        <v>1139</v>
      </c>
      <c r="D2290">
        <v>300000</v>
      </c>
      <c r="E2290">
        <v>180</v>
      </c>
      <c r="F2290" s="3">
        <v>168.07538673940891</v>
      </c>
    </row>
    <row r="2291" spans="1:6">
      <c r="A2291">
        <v>23</v>
      </c>
      <c r="B2291">
        <v>-89.457999999999998</v>
      </c>
      <c r="C2291">
        <v>1139</v>
      </c>
      <c r="D2291">
        <v>300000</v>
      </c>
      <c r="E2291">
        <v>157</v>
      </c>
      <c r="F2291" s="3">
        <v>141.25552491116301</v>
      </c>
    </row>
    <row r="2292" spans="1:6">
      <c r="A2292">
        <v>24</v>
      </c>
      <c r="B2292">
        <v>-89.341999999999999</v>
      </c>
      <c r="C2292">
        <v>1139</v>
      </c>
      <c r="D2292">
        <v>300000</v>
      </c>
      <c r="E2292">
        <v>179</v>
      </c>
      <c r="F2292" s="3">
        <v>127.59469305905914</v>
      </c>
    </row>
    <row r="2293" spans="1:6">
      <c r="A2293">
        <v>25</v>
      </c>
      <c r="B2293">
        <v>-89.234999999999999</v>
      </c>
      <c r="C2293">
        <v>1139</v>
      </c>
      <c r="D2293">
        <v>300000</v>
      </c>
      <c r="E2293">
        <v>141</v>
      </c>
      <c r="F2293" s="3">
        <v>121.62078852587078</v>
      </c>
    </row>
    <row r="2294" spans="1:6">
      <c r="A2294">
        <v>26</v>
      </c>
      <c r="B2294">
        <v>-89.13</v>
      </c>
      <c r="C2294">
        <v>1139</v>
      </c>
      <c r="D2294">
        <v>300000</v>
      </c>
      <c r="E2294">
        <v>138</v>
      </c>
      <c r="F2294" s="3">
        <v>119.03857382649676</v>
      </c>
    </row>
    <row r="2295" spans="1:6">
      <c r="A2295">
        <v>27</v>
      </c>
      <c r="B2295">
        <v>-89.016000000000005</v>
      </c>
      <c r="C2295">
        <v>1139</v>
      </c>
      <c r="D2295">
        <v>300000</v>
      </c>
      <c r="E2295">
        <v>134</v>
      </c>
      <c r="F2295" s="3">
        <v>117.95607528258958</v>
      </c>
    </row>
    <row r="2296" spans="1:6">
      <c r="A2296">
        <v>28</v>
      </c>
      <c r="B2296">
        <v>-88.896000000000001</v>
      </c>
      <c r="C2296">
        <v>1139</v>
      </c>
      <c r="D2296">
        <v>300000</v>
      </c>
      <c r="E2296">
        <v>90</v>
      </c>
      <c r="F2296" s="3">
        <v>117.5914431924482</v>
      </c>
    </row>
    <row r="2297" spans="1:6">
      <c r="A2297">
        <v>29</v>
      </c>
      <c r="B2297">
        <v>-88.790999999999997</v>
      </c>
      <c r="C2297">
        <v>1139</v>
      </c>
      <c r="D2297">
        <v>300000</v>
      </c>
      <c r="E2297">
        <v>113</v>
      </c>
      <c r="F2297" s="3">
        <v>117.49863005999707</v>
      </c>
    </row>
    <row r="2298" spans="1:6">
      <c r="A2298">
        <v>30</v>
      </c>
      <c r="B2298">
        <v>-88.671999999999997</v>
      </c>
      <c r="C2298">
        <v>1139</v>
      </c>
      <c r="D2298">
        <v>300000</v>
      </c>
      <c r="E2298">
        <v>113</v>
      </c>
      <c r="F2298" s="3">
        <v>117.47029704562193</v>
      </c>
    </row>
    <row r="2299" spans="1:6">
      <c r="A2299">
        <v>31</v>
      </c>
      <c r="B2299">
        <v>-88.56</v>
      </c>
      <c r="C2299">
        <v>1139</v>
      </c>
      <c r="D2299">
        <v>300000</v>
      </c>
      <c r="E2299">
        <v>119</v>
      </c>
      <c r="F2299" s="3">
        <v>117.4643354579183</v>
      </c>
    </row>
    <row r="2300" spans="1:6">
      <c r="A2300">
        <v>32</v>
      </c>
      <c r="B2300">
        <v>-88.451999999999998</v>
      </c>
      <c r="C2300">
        <v>1139</v>
      </c>
      <c r="D2300">
        <v>300000</v>
      </c>
      <c r="E2300">
        <v>101</v>
      </c>
      <c r="F2300" s="3">
        <v>117.46309791540472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230</v>
      </c>
    </row>
    <row r="2306" spans="1:10">
      <c r="A2306" t="s">
        <v>16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231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56</v>
      </c>
      <c r="B2318" t="s">
        <v>35</v>
      </c>
      <c r="C2318" t="s">
        <v>38</v>
      </c>
      <c r="D2318" t="s">
        <v>55</v>
      </c>
      <c r="E2318" t="s">
        <v>54</v>
      </c>
      <c r="F2318" t="s">
        <v>75</v>
      </c>
    </row>
    <row r="2319" spans="1:10">
      <c r="A2319">
        <v>1</v>
      </c>
      <c r="B2319">
        <v>-91.947999999999993</v>
      </c>
      <c r="C2319">
        <v>1463</v>
      </c>
      <c r="D2319">
        <v>386000</v>
      </c>
      <c r="E2319">
        <v>116</v>
      </c>
      <c r="F2319" s="3">
        <v>153.65764700443489</v>
      </c>
      <c r="J2319" t="s">
        <v>234</v>
      </c>
    </row>
    <row r="2320" spans="1:10">
      <c r="A2320">
        <v>2</v>
      </c>
      <c r="B2320">
        <v>-91.838999999999999</v>
      </c>
      <c r="C2320">
        <v>1463</v>
      </c>
      <c r="D2320">
        <v>386000</v>
      </c>
      <c r="E2320">
        <v>132</v>
      </c>
      <c r="F2320" s="3">
        <v>153.81498900361757</v>
      </c>
    </row>
    <row r="2321" spans="1:6">
      <c r="A2321">
        <v>3</v>
      </c>
      <c r="B2321">
        <v>-91.724000000000004</v>
      </c>
      <c r="C2321">
        <v>1463</v>
      </c>
      <c r="D2321">
        <v>386000</v>
      </c>
      <c r="E2321">
        <v>145</v>
      </c>
      <c r="F2321" s="3">
        <v>154.21291118852173</v>
      </c>
    </row>
    <row r="2322" spans="1:6">
      <c r="A2322">
        <v>4</v>
      </c>
      <c r="B2322">
        <v>-91.611999999999995</v>
      </c>
      <c r="C2322">
        <v>1463</v>
      </c>
      <c r="D2322">
        <v>386000</v>
      </c>
      <c r="E2322">
        <v>163</v>
      </c>
      <c r="F2322" s="3">
        <v>155.08655790792997</v>
      </c>
    </row>
    <row r="2323" spans="1:6">
      <c r="A2323">
        <v>5</v>
      </c>
      <c r="B2323">
        <v>-91.5</v>
      </c>
      <c r="C2323">
        <v>1463</v>
      </c>
      <c r="D2323">
        <v>386000</v>
      </c>
      <c r="E2323">
        <v>152</v>
      </c>
      <c r="F2323" s="3">
        <v>156.90874245138195</v>
      </c>
    </row>
    <row r="2324" spans="1:6">
      <c r="A2324">
        <v>6</v>
      </c>
      <c r="B2324">
        <v>-91.394000000000005</v>
      </c>
      <c r="C2324">
        <v>1463</v>
      </c>
      <c r="D2324">
        <v>386000</v>
      </c>
      <c r="E2324">
        <v>180</v>
      </c>
      <c r="F2324" s="3">
        <v>160.20519313645937</v>
      </c>
    </row>
    <row r="2325" spans="1:6">
      <c r="A2325">
        <v>7</v>
      </c>
      <c r="B2325">
        <v>-91.281000000000006</v>
      </c>
      <c r="C2325">
        <v>1463</v>
      </c>
      <c r="D2325">
        <v>386000</v>
      </c>
      <c r="E2325">
        <v>195</v>
      </c>
      <c r="F2325" s="3">
        <v>166.52665832846165</v>
      </c>
    </row>
    <row r="2326" spans="1:6">
      <c r="A2326">
        <v>8</v>
      </c>
      <c r="B2326">
        <v>-91.165000000000006</v>
      </c>
      <c r="C2326">
        <v>1463</v>
      </c>
      <c r="D2326">
        <v>386000</v>
      </c>
      <c r="E2326">
        <v>181</v>
      </c>
      <c r="F2326" s="3">
        <v>177.65678367175798</v>
      </c>
    </row>
    <row r="2327" spans="1:6">
      <c r="A2327">
        <v>9</v>
      </c>
      <c r="B2327">
        <v>-91.049000000000007</v>
      </c>
      <c r="C2327">
        <v>1463</v>
      </c>
      <c r="D2327">
        <v>386000</v>
      </c>
      <c r="E2327">
        <v>183</v>
      </c>
      <c r="F2327" s="3">
        <v>195.42324326696817</v>
      </c>
    </row>
    <row r="2328" spans="1:6">
      <c r="A2328">
        <v>10</v>
      </c>
      <c r="B2328">
        <v>-90.933999999999997</v>
      </c>
      <c r="C2328">
        <v>1463</v>
      </c>
      <c r="D2328">
        <v>386000</v>
      </c>
      <c r="E2328">
        <v>232</v>
      </c>
      <c r="F2328" s="3">
        <v>221.28774850507386</v>
      </c>
    </row>
    <row r="2329" spans="1:6">
      <c r="A2329">
        <v>11</v>
      </c>
      <c r="B2329">
        <v>-90.823999999999998</v>
      </c>
      <c r="C2329">
        <v>1463</v>
      </c>
      <c r="D2329">
        <v>386000</v>
      </c>
      <c r="E2329">
        <v>233</v>
      </c>
      <c r="F2329" s="3">
        <v>254.42025045239535</v>
      </c>
    </row>
    <row r="2330" spans="1:6">
      <c r="A2330">
        <v>12</v>
      </c>
      <c r="B2330">
        <v>-90.709000000000003</v>
      </c>
      <c r="C2330">
        <v>1463</v>
      </c>
      <c r="D2330">
        <v>386000</v>
      </c>
      <c r="E2330">
        <v>285</v>
      </c>
      <c r="F2330" s="3">
        <v>296.91660673179314</v>
      </c>
    </row>
    <row r="2331" spans="1:6">
      <c r="A2331">
        <v>13</v>
      </c>
      <c r="B2331">
        <v>-90.594999999999999</v>
      </c>
      <c r="C2331">
        <v>1463</v>
      </c>
      <c r="D2331">
        <v>386000</v>
      </c>
      <c r="E2331">
        <v>351</v>
      </c>
      <c r="F2331" s="3">
        <v>343.85181235413182</v>
      </c>
    </row>
    <row r="2332" spans="1:6">
      <c r="A2332">
        <v>14</v>
      </c>
      <c r="B2332">
        <v>-90.486999999999995</v>
      </c>
      <c r="C2332">
        <v>1463</v>
      </c>
      <c r="D2332">
        <v>386000</v>
      </c>
      <c r="E2332">
        <v>379</v>
      </c>
      <c r="F2332" s="3">
        <v>387.92680460310282</v>
      </c>
    </row>
    <row r="2333" spans="1:6">
      <c r="A2333">
        <v>15</v>
      </c>
      <c r="B2333">
        <v>-90.372</v>
      </c>
      <c r="C2333">
        <v>1463</v>
      </c>
      <c r="D2333">
        <v>386000</v>
      </c>
      <c r="E2333">
        <v>458</v>
      </c>
      <c r="F2333" s="3">
        <v>427.95131186012333</v>
      </c>
    </row>
    <row r="2334" spans="1:6">
      <c r="A2334">
        <v>16</v>
      </c>
      <c r="B2334">
        <v>-90.256</v>
      </c>
      <c r="C2334">
        <v>1463</v>
      </c>
      <c r="D2334">
        <v>386000</v>
      </c>
      <c r="E2334">
        <v>443</v>
      </c>
      <c r="F2334" s="3">
        <v>454.39167060136595</v>
      </c>
    </row>
    <row r="2335" spans="1:6">
      <c r="A2335">
        <v>17</v>
      </c>
      <c r="B2335">
        <v>-90.14</v>
      </c>
      <c r="C2335">
        <v>1463</v>
      </c>
      <c r="D2335">
        <v>386000</v>
      </c>
      <c r="E2335">
        <v>493</v>
      </c>
      <c r="F2335" s="3">
        <v>461.9031331233013</v>
      </c>
    </row>
    <row r="2336" spans="1:6">
      <c r="A2336">
        <v>18</v>
      </c>
      <c r="B2336">
        <v>-90.025000000000006</v>
      </c>
      <c r="C2336">
        <v>1463</v>
      </c>
      <c r="D2336">
        <v>386000</v>
      </c>
      <c r="E2336">
        <v>442</v>
      </c>
      <c r="F2336" s="3">
        <v>449.21638445574928</v>
      </c>
    </row>
    <row r="2337" spans="1:6">
      <c r="A2337">
        <v>19</v>
      </c>
      <c r="B2337">
        <v>-89.918999999999997</v>
      </c>
      <c r="C2337">
        <v>1463</v>
      </c>
      <c r="D2337">
        <v>386000</v>
      </c>
      <c r="E2337">
        <v>432</v>
      </c>
      <c r="F2337" s="3">
        <v>421.79389894641804</v>
      </c>
    </row>
    <row r="2338" spans="1:6">
      <c r="A2338">
        <v>20</v>
      </c>
      <c r="B2338">
        <v>-89.805999999999997</v>
      </c>
      <c r="C2338">
        <v>1463</v>
      </c>
      <c r="D2338">
        <v>386000</v>
      </c>
      <c r="E2338">
        <v>377</v>
      </c>
      <c r="F2338" s="3">
        <v>380.83849663441652</v>
      </c>
    </row>
    <row r="2339" spans="1:6">
      <c r="A2339">
        <v>21</v>
      </c>
      <c r="B2339">
        <v>-89.691000000000003</v>
      </c>
      <c r="C2339">
        <v>1463</v>
      </c>
      <c r="D2339">
        <v>386000</v>
      </c>
      <c r="E2339">
        <v>299</v>
      </c>
      <c r="F2339" s="3">
        <v>333.38030755268568</v>
      </c>
    </row>
    <row r="2340" spans="1:6">
      <c r="A2340">
        <v>22</v>
      </c>
      <c r="B2340">
        <v>-89.576999999999998</v>
      </c>
      <c r="C2340">
        <v>1463</v>
      </c>
      <c r="D2340">
        <v>386000</v>
      </c>
      <c r="E2340">
        <v>284</v>
      </c>
      <c r="F2340" s="3">
        <v>287.10773111925039</v>
      </c>
    </row>
    <row r="2341" spans="1:6">
      <c r="A2341">
        <v>23</v>
      </c>
      <c r="B2341">
        <v>-89.457999999999998</v>
      </c>
      <c r="C2341">
        <v>1463</v>
      </c>
      <c r="D2341">
        <v>386000</v>
      </c>
      <c r="E2341">
        <v>250</v>
      </c>
      <c r="F2341" s="3">
        <v>244.89526224380799</v>
      </c>
    </row>
    <row r="2342" spans="1:6">
      <c r="A2342">
        <v>24</v>
      </c>
      <c r="B2342">
        <v>-89.341999999999999</v>
      </c>
      <c r="C2342">
        <v>1463</v>
      </c>
      <c r="D2342">
        <v>386000</v>
      </c>
      <c r="E2342">
        <v>207</v>
      </c>
      <c r="F2342" s="3">
        <v>212.46843027816246</v>
      </c>
    </row>
    <row r="2343" spans="1:6">
      <c r="A2343">
        <v>25</v>
      </c>
      <c r="B2343">
        <v>-89.234999999999999</v>
      </c>
      <c r="C2343">
        <v>1463</v>
      </c>
      <c r="D2343">
        <v>386000</v>
      </c>
      <c r="E2343">
        <v>210</v>
      </c>
      <c r="F2343" s="3">
        <v>190.59077208030851</v>
      </c>
    </row>
    <row r="2344" spans="1:6">
      <c r="A2344">
        <v>26</v>
      </c>
      <c r="B2344">
        <v>-89.13</v>
      </c>
      <c r="C2344">
        <v>1463</v>
      </c>
      <c r="D2344">
        <v>386000</v>
      </c>
      <c r="E2344">
        <v>193</v>
      </c>
      <c r="F2344" s="3">
        <v>175.7686586489761</v>
      </c>
    </row>
    <row r="2345" spans="1:6">
      <c r="A2345">
        <v>27</v>
      </c>
      <c r="B2345">
        <v>-89.016000000000005</v>
      </c>
      <c r="C2345">
        <v>1463</v>
      </c>
      <c r="D2345">
        <v>386000</v>
      </c>
      <c r="E2345">
        <v>171</v>
      </c>
      <c r="F2345" s="3">
        <v>165.53585122913728</v>
      </c>
    </row>
    <row r="2346" spans="1:6">
      <c r="A2346">
        <v>28</v>
      </c>
      <c r="B2346">
        <v>-88.896000000000001</v>
      </c>
      <c r="C2346">
        <v>1463</v>
      </c>
      <c r="D2346">
        <v>386000</v>
      </c>
      <c r="E2346">
        <v>165</v>
      </c>
      <c r="F2346" s="3">
        <v>159.38670334742324</v>
      </c>
    </row>
    <row r="2347" spans="1:6">
      <c r="A2347">
        <v>29</v>
      </c>
      <c r="B2347">
        <v>-88.790999999999997</v>
      </c>
      <c r="C2347">
        <v>1463</v>
      </c>
      <c r="D2347">
        <v>386000</v>
      </c>
      <c r="E2347">
        <v>194</v>
      </c>
      <c r="F2347" s="3">
        <v>156.48349127971372</v>
      </c>
    </row>
    <row r="2348" spans="1:6">
      <c r="A2348">
        <v>30</v>
      </c>
      <c r="B2348">
        <v>-88.671999999999997</v>
      </c>
      <c r="C2348">
        <v>1463</v>
      </c>
      <c r="D2348">
        <v>386000</v>
      </c>
      <c r="E2348">
        <v>163</v>
      </c>
      <c r="F2348" s="3">
        <v>154.81101226779458</v>
      </c>
    </row>
    <row r="2349" spans="1:6">
      <c r="A2349">
        <v>31</v>
      </c>
      <c r="B2349">
        <v>-88.56</v>
      </c>
      <c r="C2349">
        <v>1463</v>
      </c>
      <c r="D2349">
        <v>386000</v>
      </c>
      <c r="E2349">
        <v>148</v>
      </c>
      <c r="F2349" s="3">
        <v>154.08679419055787</v>
      </c>
    </row>
    <row r="2350" spans="1:6">
      <c r="A2350">
        <v>32</v>
      </c>
      <c r="B2350">
        <v>-88.451999999999998</v>
      </c>
      <c r="C2350">
        <v>1463</v>
      </c>
      <c r="D2350">
        <v>386000</v>
      </c>
      <c r="E2350">
        <v>154</v>
      </c>
      <c r="F2350" s="3">
        <v>153.7748933143028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232</v>
      </c>
    </row>
    <row r="2356" spans="1:6">
      <c r="A2356" t="s">
        <v>19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233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56</v>
      </c>
      <c r="B2368" t="s">
        <v>35</v>
      </c>
      <c r="C2368" t="s">
        <v>38</v>
      </c>
      <c r="D2368" t="s">
        <v>55</v>
      </c>
      <c r="E2368" t="s">
        <v>54</v>
      </c>
      <c r="F2368" t="s">
        <v>75</v>
      </c>
    </row>
    <row r="2369" spans="1:10">
      <c r="A2369">
        <v>1</v>
      </c>
      <c r="B2369">
        <v>-91.947999999999993</v>
      </c>
      <c r="C2369">
        <v>1753</v>
      </c>
      <c r="D2369">
        <v>463000</v>
      </c>
      <c r="E2369">
        <v>146</v>
      </c>
      <c r="F2369" s="3">
        <v>155.43289629131135</v>
      </c>
      <c r="J2369" t="s">
        <v>235</v>
      </c>
    </row>
    <row r="2370" spans="1:10">
      <c r="A2370">
        <v>2</v>
      </c>
      <c r="B2370">
        <v>-91.838999999999999</v>
      </c>
      <c r="C2370">
        <v>1753</v>
      </c>
      <c r="D2370">
        <v>463000</v>
      </c>
      <c r="E2370">
        <v>137</v>
      </c>
      <c r="F2370" s="3">
        <v>155.83355894604944</v>
      </c>
    </row>
    <row r="2371" spans="1:10">
      <c r="A2371">
        <v>3</v>
      </c>
      <c r="B2371">
        <v>-91.724000000000004</v>
      </c>
      <c r="C2371">
        <v>1753</v>
      </c>
      <c r="D2371">
        <v>463000</v>
      </c>
      <c r="E2371">
        <v>152</v>
      </c>
      <c r="F2371" s="3">
        <v>156.64740866040077</v>
      </c>
    </row>
    <row r="2372" spans="1:10">
      <c r="A2372">
        <v>4</v>
      </c>
      <c r="B2372">
        <v>-91.611999999999995</v>
      </c>
      <c r="C2372">
        <v>1753</v>
      </c>
      <c r="D2372">
        <v>463000</v>
      </c>
      <c r="E2372">
        <v>177</v>
      </c>
      <c r="F2372" s="3">
        <v>158.10958238800214</v>
      </c>
    </row>
    <row r="2373" spans="1:10">
      <c r="A2373">
        <v>5</v>
      </c>
      <c r="B2373">
        <v>-91.5</v>
      </c>
      <c r="C2373">
        <v>1753</v>
      </c>
      <c r="D2373">
        <v>463000</v>
      </c>
      <c r="E2373">
        <v>142</v>
      </c>
      <c r="F2373" s="3">
        <v>160.65935791405207</v>
      </c>
    </row>
    <row r="2374" spans="1:10">
      <c r="A2374">
        <v>6</v>
      </c>
      <c r="B2374">
        <v>-91.394000000000005</v>
      </c>
      <c r="C2374">
        <v>1753</v>
      </c>
      <c r="D2374">
        <v>463000</v>
      </c>
      <c r="E2374">
        <v>163</v>
      </c>
      <c r="F2374" s="3">
        <v>164.61044689173139</v>
      </c>
    </row>
    <row r="2375" spans="1:10">
      <c r="A2375">
        <v>7</v>
      </c>
      <c r="B2375">
        <v>-91.281000000000006</v>
      </c>
      <c r="C2375">
        <v>1753</v>
      </c>
      <c r="D2375">
        <v>463000</v>
      </c>
      <c r="E2375">
        <v>182</v>
      </c>
      <c r="F2375" s="3">
        <v>171.21074488010382</v>
      </c>
    </row>
    <row r="2376" spans="1:10">
      <c r="A2376">
        <v>8</v>
      </c>
      <c r="B2376">
        <v>-91.165000000000006</v>
      </c>
      <c r="C2376">
        <v>1753</v>
      </c>
      <c r="D2376">
        <v>463000</v>
      </c>
      <c r="E2376">
        <v>191</v>
      </c>
      <c r="F2376" s="3">
        <v>181.48716682672776</v>
      </c>
    </row>
    <row r="2377" spans="1:10">
      <c r="A2377">
        <v>9</v>
      </c>
      <c r="B2377">
        <v>-91.049000000000007</v>
      </c>
      <c r="C2377">
        <v>1753</v>
      </c>
      <c r="D2377">
        <v>463000</v>
      </c>
      <c r="E2377">
        <v>177</v>
      </c>
      <c r="F2377" s="3">
        <v>196.29856259179553</v>
      </c>
    </row>
    <row r="2378" spans="1:10">
      <c r="A2378">
        <v>10</v>
      </c>
      <c r="B2378">
        <v>-90.933999999999997</v>
      </c>
      <c r="C2378">
        <v>1753</v>
      </c>
      <c r="D2378">
        <v>463000</v>
      </c>
      <c r="E2378">
        <v>217</v>
      </c>
      <c r="F2378" s="3">
        <v>216.23386996915815</v>
      </c>
    </row>
    <row r="2379" spans="1:10">
      <c r="A2379">
        <v>11</v>
      </c>
      <c r="B2379">
        <v>-90.823999999999998</v>
      </c>
      <c r="C2379">
        <v>1753</v>
      </c>
      <c r="D2379">
        <v>463000</v>
      </c>
      <c r="E2379">
        <v>232</v>
      </c>
      <c r="F2379" s="3">
        <v>240.45912630819583</v>
      </c>
    </row>
    <row r="2380" spans="1:10">
      <c r="A2380">
        <v>12</v>
      </c>
      <c r="B2380">
        <v>-90.709000000000003</v>
      </c>
      <c r="C2380">
        <v>1753</v>
      </c>
      <c r="D2380">
        <v>463000</v>
      </c>
      <c r="E2380">
        <v>280</v>
      </c>
      <c r="F2380" s="3">
        <v>270.70889736266571</v>
      </c>
    </row>
    <row r="2381" spans="1:10">
      <c r="A2381">
        <v>13</v>
      </c>
      <c r="B2381">
        <v>-90.594999999999999</v>
      </c>
      <c r="C2381">
        <v>1753</v>
      </c>
      <c r="D2381">
        <v>463000</v>
      </c>
      <c r="E2381">
        <v>326</v>
      </c>
      <c r="F2381" s="3">
        <v>304.24489023898349</v>
      </c>
    </row>
    <row r="2382" spans="1:10">
      <c r="A2382">
        <v>14</v>
      </c>
      <c r="B2382">
        <v>-90.486999999999995</v>
      </c>
      <c r="C2382">
        <v>1753</v>
      </c>
      <c r="D2382">
        <v>463000</v>
      </c>
      <c r="E2382">
        <v>315</v>
      </c>
      <c r="F2382" s="3">
        <v>337.0963295019281</v>
      </c>
    </row>
    <row r="2383" spans="1:10">
      <c r="A2383">
        <v>15</v>
      </c>
      <c r="B2383">
        <v>-90.372</v>
      </c>
      <c r="C2383">
        <v>1753</v>
      </c>
      <c r="D2383">
        <v>463000</v>
      </c>
      <c r="E2383">
        <v>369</v>
      </c>
      <c r="F2383" s="3">
        <v>370.13417885791415</v>
      </c>
    </row>
    <row r="2384" spans="1:10">
      <c r="A2384">
        <v>16</v>
      </c>
      <c r="B2384">
        <v>-90.256</v>
      </c>
      <c r="C2384">
        <v>1753</v>
      </c>
      <c r="D2384">
        <v>463000</v>
      </c>
      <c r="E2384">
        <v>415</v>
      </c>
      <c r="F2384" s="3">
        <v>397.81246631884778</v>
      </c>
    </row>
    <row r="2385" spans="1:6">
      <c r="A2385">
        <v>17</v>
      </c>
      <c r="B2385">
        <v>-90.14</v>
      </c>
      <c r="C2385">
        <v>1753</v>
      </c>
      <c r="D2385">
        <v>463000</v>
      </c>
      <c r="E2385">
        <v>427</v>
      </c>
      <c r="F2385" s="3">
        <v>416.37597631502581</v>
      </c>
    </row>
    <row r="2386" spans="1:6">
      <c r="A2386">
        <v>18</v>
      </c>
      <c r="B2386">
        <v>-90.025000000000006</v>
      </c>
      <c r="C2386">
        <v>1753</v>
      </c>
      <c r="D2386">
        <v>463000</v>
      </c>
      <c r="E2386">
        <v>396</v>
      </c>
      <c r="F2386" s="3">
        <v>423.33779548609721</v>
      </c>
    </row>
    <row r="2387" spans="1:6">
      <c r="A2387">
        <v>19</v>
      </c>
      <c r="B2387">
        <v>-89.918999999999997</v>
      </c>
      <c r="C2387">
        <v>1753</v>
      </c>
      <c r="D2387">
        <v>463000</v>
      </c>
      <c r="E2387">
        <v>435</v>
      </c>
      <c r="F2387" s="3">
        <v>418.81569427460119</v>
      </c>
    </row>
    <row r="2388" spans="1:6">
      <c r="A2388">
        <v>20</v>
      </c>
      <c r="B2388">
        <v>-89.805999999999997</v>
      </c>
      <c r="C2388">
        <v>1753</v>
      </c>
      <c r="D2388">
        <v>463000</v>
      </c>
      <c r="E2388">
        <v>404</v>
      </c>
      <c r="F2388" s="3">
        <v>403.03821876651091</v>
      </c>
    </row>
    <row r="2389" spans="1:6">
      <c r="A2389">
        <v>21</v>
      </c>
      <c r="B2389">
        <v>-89.691000000000003</v>
      </c>
      <c r="C2389">
        <v>1753</v>
      </c>
      <c r="D2389">
        <v>463000</v>
      </c>
      <c r="E2389">
        <v>395</v>
      </c>
      <c r="F2389" s="3">
        <v>377.44581224886952</v>
      </c>
    </row>
    <row r="2390" spans="1:6">
      <c r="A2390">
        <v>22</v>
      </c>
      <c r="B2390">
        <v>-89.576999999999998</v>
      </c>
      <c r="C2390">
        <v>1753</v>
      </c>
      <c r="D2390">
        <v>463000</v>
      </c>
      <c r="E2390">
        <v>330</v>
      </c>
      <c r="F2390" s="3">
        <v>345.71793411392611</v>
      </c>
    </row>
    <row r="2391" spans="1:6">
      <c r="A2391">
        <v>23</v>
      </c>
      <c r="B2391">
        <v>-89.457999999999998</v>
      </c>
      <c r="C2391">
        <v>1753</v>
      </c>
      <c r="D2391">
        <v>463000</v>
      </c>
      <c r="E2391">
        <v>298</v>
      </c>
      <c r="F2391" s="3">
        <v>309.68291680230232</v>
      </c>
    </row>
    <row r="2392" spans="1:6">
      <c r="A2392">
        <v>24</v>
      </c>
      <c r="B2392">
        <v>-89.341999999999999</v>
      </c>
      <c r="C2392">
        <v>1753</v>
      </c>
      <c r="D2392">
        <v>463000</v>
      </c>
      <c r="E2392">
        <v>290</v>
      </c>
      <c r="F2392" s="3">
        <v>275.2161648004261</v>
      </c>
    </row>
    <row r="2393" spans="1:6">
      <c r="A2393">
        <v>25</v>
      </c>
      <c r="B2393">
        <v>-89.234999999999999</v>
      </c>
      <c r="C2393">
        <v>1753</v>
      </c>
      <c r="D2393">
        <v>463000</v>
      </c>
      <c r="E2393">
        <v>223</v>
      </c>
      <c r="F2393" s="3">
        <v>246.36050402525294</v>
      </c>
    </row>
    <row r="2394" spans="1:6">
      <c r="A2394">
        <v>26</v>
      </c>
      <c r="B2394">
        <v>-89.13</v>
      </c>
      <c r="C2394">
        <v>1753</v>
      </c>
      <c r="D2394">
        <v>463000</v>
      </c>
      <c r="E2394">
        <v>233</v>
      </c>
      <c r="F2394" s="3">
        <v>222.11160455647703</v>
      </c>
    </row>
    <row r="2395" spans="1:6">
      <c r="A2395">
        <v>27</v>
      </c>
      <c r="B2395">
        <v>-89.016000000000005</v>
      </c>
      <c r="C2395">
        <v>1753</v>
      </c>
      <c r="D2395">
        <v>463000</v>
      </c>
      <c r="E2395">
        <v>197</v>
      </c>
      <c r="F2395" s="3">
        <v>200.95455599066671</v>
      </c>
    </row>
    <row r="2396" spans="1:6">
      <c r="A2396">
        <v>28</v>
      </c>
      <c r="B2396">
        <v>-88.896000000000001</v>
      </c>
      <c r="C2396">
        <v>1753</v>
      </c>
      <c r="D2396">
        <v>463000</v>
      </c>
      <c r="E2396">
        <v>185</v>
      </c>
      <c r="F2396" s="3">
        <v>184.36666229293107</v>
      </c>
    </row>
    <row r="2397" spans="1:6">
      <c r="A2397">
        <v>29</v>
      </c>
      <c r="B2397">
        <v>-88.790999999999997</v>
      </c>
      <c r="C2397">
        <v>1753</v>
      </c>
      <c r="D2397">
        <v>463000</v>
      </c>
      <c r="E2397">
        <v>186</v>
      </c>
      <c r="F2397" s="3">
        <v>174.04615319291804</v>
      </c>
    </row>
    <row r="2398" spans="1:6">
      <c r="A2398">
        <v>30</v>
      </c>
      <c r="B2398">
        <v>-88.671999999999997</v>
      </c>
      <c r="C2398">
        <v>1753</v>
      </c>
      <c r="D2398">
        <v>463000</v>
      </c>
      <c r="E2398">
        <v>201</v>
      </c>
      <c r="F2398" s="3">
        <v>166.13495014538572</v>
      </c>
    </row>
    <row r="2399" spans="1:6">
      <c r="A2399">
        <v>31</v>
      </c>
      <c r="B2399">
        <v>-88.56</v>
      </c>
      <c r="C2399">
        <v>1753</v>
      </c>
      <c r="D2399">
        <v>463000</v>
      </c>
      <c r="E2399">
        <v>161</v>
      </c>
      <c r="F2399" s="3">
        <v>161.43003414293298</v>
      </c>
    </row>
    <row r="2400" spans="1:6">
      <c r="A2400">
        <v>32</v>
      </c>
      <c r="B2400">
        <v>-88.451999999999998</v>
      </c>
      <c r="C2400">
        <v>1753</v>
      </c>
      <c r="D2400">
        <v>463000</v>
      </c>
      <c r="E2400">
        <v>170</v>
      </c>
      <c r="F2400" s="3">
        <v>158.64242228436467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239</v>
      </c>
    </row>
    <row r="2406" spans="1:1">
      <c r="A2406" t="s">
        <v>108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109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56</v>
      </c>
      <c r="B2418" t="s">
        <v>35</v>
      </c>
      <c r="C2418" t="s">
        <v>38</v>
      </c>
      <c r="D2418" t="s">
        <v>55</v>
      </c>
      <c r="E2418" t="s">
        <v>54</v>
      </c>
      <c r="F2418" t="s">
        <v>75</v>
      </c>
    </row>
    <row r="2419" spans="1:10">
      <c r="A2419">
        <v>1</v>
      </c>
      <c r="B2419">
        <v>-91.947999999999993</v>
      </c>
      <c r="C2419">
        <v>1360</v>
      </c>
      <c r="D2419">
        <v>360000</v>
      </c>
      <c r="E2419">
        <v>105</v>
      </c>
      <c r="F2419" s="3">
        <v>132.03336613320113</v>
      </c>
      <c r="J2419" t="s">
        <v>240</v>
      </c>
    </row>
    <row r="2420" spans="1:10">
      <c r="A2420">
        <v>2</v>
      </c>
      <c r="B2420">
        <v>-91.838999999999999</v>
      </c>
      <c r="C2420">
        <v>1360</v>
      </c>
      <c r="D2420">
        <v>360000</v>
      </c>
      <c r="E2420">
        <v>113</v>
      </c>
      <c r="F2420" s="3">
        <v>132.06614255644726</v>
      </c>
    </row>
    <row r="2421" spans="1:10">
      <c r="A2421">
        <v>3</v>
      </c>
      <c r="B2421">
        <v>-91.724000000000004</v>
      </c>
      <c r="C2421">
        <v>1360</v>
      </c>
      <c r="D2421">
        <v>360000</v>
      </c>
      <c r="E2421">
        <v>124</v>
      </c>
      <c r="F2421" s="3">
        <v>132.18377329646404</v>
      </c>
    </row>
    <row r="2422" spans="1:10">
      <c r="A2422">
        <v>4</v>
      </c>
      <c r="B2422">
        <v>-91.611999999999995</v>
      </c>
      <c r="C2422">
        <v>1360</v>
      </c>
      <c r="D2422">
        <v>360000</v>
      </c>
      <c r="E2422">
        <v>119</v>
      </c>
      <c r="F2422" s="3">
        <v>132.53837627969924</v>
      </c>
    </row>
    <row r="2423" spans="1:10">
      <c r="A2423">
        <v>5</v>
      </c>
      <c r="B2423">
        <v>-91.5</v>
      </c>
      <c r="C2423">
        <v>1360</v>
      </c>
      <c r="D2423">
        <v>360000</v>
      </c>
      <c r="E2423">
        <v>125</v>
      </c>
      <c r="F2423" s="3">
        <v>133.51813712312457</v>
      </c>
    </row>
    <row r="2424" spans="1:10">
      <c r="A2424">
        <v>6</v>
      </c>
      <c r="B2424">
        <v>-91.394000000000005</v>
      </c>
      <c r="C2424">
        <v>1360</v>
      </c>
      <c r="D2424">
        <v>360000</v>
      </c>
      <c r="E2424">
        <v>131</v>
      </c>
      <c r="F2424" s="3">
        <v>135.77247071715064</v>
      </c>
    </row>
    <row r="2425" spans="1:10">
      <c r="A2425">
        <v>7</v>
      </c>
      <c r="B2425">
        <v>-91.281000000000006</v>
      </c>
      <c r="C2425">
        <v>1360</v>
      </c>
      <c r="D2425">
        <v>360000</v>
      </c>
      <c r="E2425">
        <v>135</v>
      </c>
      <c r="F2425" s="3">
        <v>141.11883411521649</v>
      </c>
    </row>
    <row r="2426" spans="1:10">
      <c r="A2426">
        <v>8</v>
      </c>
      <c r="B2426">
        <v>-91.165000000000006</v>
      </c>
      <c r="C2426">
        <v>1360</v>
      </c>
      <c r="D2426">
        <v>360000</v>
      </c>
      <c r="E2426">
        <v>175</v>
      </c>
      <c r="F2426" s="3">
        <v>152.45430554490099</v>
      </c>
    </row>
    <row r="2427" spans="1:10">
      <c r="A2427">
        <v>9</v>
      </c>
      <c r="B2427">
        <v>-91.049000000000007</v>
      </c>
      <c r="C2427">
        <v>1360</v>
      </c>
      <c r="D2427">
        <v>360000</v>
      </c>
      <c r="E2427">
        <v>156</v>
      </c>
      <c r="F2427" s="3">
        <v>173.47919626443175</v>
      </c>
    </row>
    <row r="2428" spans="1:10">
      <c r="A2428">
        <v>10</v>
      </c>
      <c r="B2428">
        <v>-90.933999999999997</v>
      </c>
      <c r="C2428">
        <v>1360</v>
      </c>
      <c r="D2428">
        <v>360000</v>
      </c>
      <c r="E2428">
        <v>226</v>
      </c>
      <c r="F2428" s="3">
        <v>207.64691577164368</v>
      </c>
    </row>
    <row r="2429" spans="1:10">
      <c r="A2429">
        <v>11</v>
      </c>
      <c r="B2429">
        <v>-90.823999999999998</v>
      </c>
      <c r="C2429">
        <v>1360</v>
      </c>
      <c r="D2429">
        <v>360000</v>
      </c>
      <c r="E2429">
        <v>232</v>
      </c>
      <c r="F2429" s="3">
        <v>254.42432072329217</v>
      </c>
    </row>
    <row r="2430" spans="1:10">
      <c r="A2430">
        <v>12</v>
      </c>
      <c r="B2430">
        <v>-90.709000000000003</v>
      </c>
      <c r="C2430">
        <v>1360</v>
      </c>
      <c r="D2430">
        <v>360000</v>
      </c>
      <c r="E2430">
        <v>295</v>
      </c>
      <c r="F2430" s="3">
        <v>315.67010548311447</v>
      </c>
    </row>
    <row r="2431" spans="1:10">
      <c r="A2431">
        <v>13</v>
      </c>
      <c r="B2431">
        <v>-90.594999999999999</v>
      </c>
      <c r="C2431">
        <v>1360</v>
      </c>
      <c r="D2431">
        <v>360000</v>
      </c>
      <c r="E2431">
        <v>385</v>
      </c>
      <c r="F2431" s="3">
        <v>380.81551907268511</v>
      </c>
    </row>
    <row r="2432" spans="1:10">
      <c r="A2432">
        <v>14</v>
      </c>
      <c r="B2432">
        <v>-90.486999999999995</v>
      </c>
      <c r="C2432">
        <v>1360</v>
      </c>
      <c r="D2432">
        <v>360000</v>
      </c>
      <c r="E2432">
        <v>475</v>
      </c>
      <c r="F2432" s="3">
        <v>435.01544843144819</v>
      </c>
    </row>
    <row r="2433" spans="1:6">
      <c r="A2433">
        <v>15</v>
      </c>
      <c r="B2433">
        <v>-90.372</v>
      </c>
      <c r="C2433">
        <v>1360</v>
      </c>
      <c r="D2433">
        <v>360000</v>
      </c>
      <c r="E2433">
        <v>494</v>
      </c>
      <c r="F2433" s="3">
        <v>471.27164829011429</v>
      </c>
    </row>
    <row r="2434" spans="1:6">
      <c r="A2434">
        <v>16</v>
      </c>
      <c r="B2434">
        <v>-90.256</v>
      </c>
      <c r="C2434">
        <v>1360</v>
      </c>
      <c r="D2434">
        <v>360000</v>
      </c>
      <c r="E2434">
        <v>479</v>
      </c>
      <c r="F2434" s="3">
        <v>475.65045441336707</v>
      </c>
    </row>
    <row r="2435" spans="1:6">
      <c r="A2435">
        <v>17</v>
      </c>
      <c r="B2435">
        <v>-90.14</v>
      </c>
      <c r="C2435">
        <v>1360</v>
      </c>
      <c r="D2435">
        <v>360000</v>
      </c>
      <c r="E2435">
        <v>435</v>
      </c>
      <c r="F2435" s="3">
        <v>446.45296788678689</v>
      </c>
    </row>
    <row r="2436" spans="1:6">
      <c r="A2436">
        <v>18</v>
      </c>
      <c r="B2436">
        <v>-90.025000000000006</v>
      </c>
      <c r="C2436">
        <v>1360</v>
      </c>
      <c r="D2436">
        <v>360000</v>
      </c>
      <c r="E2436">
        <v>388</v>
      </c>
      <c r="F2436" s="3">
        <v>392.47505712817326</v>
      </c>
    </row>
    <row r="2437" spans="1:6">
      <c r="A2437">
        <v>19</v>
      </c>
      <c r="B2437">
        <v>-89.918999999999997</v>
      </c>
      <c r="C2437">
        <v>1360</v>
      </c>
      <c r="D2437">
        <v>360000</v>
      </c>
      <c r="E2437">
        <v>304</v>
      </c>
      <c r="F2437" s="3">
        <v>332.43144143130667</v>
      </c>
    </row>
    <row r="2438" spans="1:6">
      <c r="A2438">
        <v>20</v>
      </c>
      <c r="B2438">
        <v>-89.805999999999997</v>
      </c>
      <c r="C2438">
        <v>1360</v>
      </c>
      <c r="D2438">
        <v>360000</v>
      </c>
      <c r="E2438">
        <v>252</v>
      </c>
      <c r="F2438" s="3">
        <v>270.06288487482834</v>
      </c>
    </row>
    <row r="2439" spans="1:6">
      <c r="A2439">
        <v>21</v>
      </c>
      <c r="B2439">
        <v>-89.691000000000003</v>
      </c>
      <c r="C2439">
        <v>1360</v>
      </c>
      <c r="D2439">
        <v>360000</v>
      </c>
      <c r="E2439">
        <v>234</v>
      </c>
      <c r="F2439" s="3">
        <v>217.57443136459227</v>
      </c>
    </row>
    <row r="2440" spans="1:6">
      <c r="A2440">
        <v>22</v>
      </c>
      <c r="B2440">
        <v>-89.576999999999998</v>
      </c>
      <c r="C2440">
        <v>1360</v>
      </c>
      <c r="D2440">
        <v>360000</v>
      </c>
      <c r="E2440">
        <v>193</v>
      </c>
      <c r="F2440" s="3">
        <v>180.26681488054408</v>
      </c>
    </row>
    <row r="2441" spans="1:6">
      <c r="A2441">
        <v>23</v>
      </c>
      <c r="B2441">
        <v>-89.457999999999998</v>
      </c>
      <c r="C2441">
        <v>1360</v>
      </c>
      <c r="D2441">
        <v>360000</v>
      </c>
      <c r="E2441">
        <v>177</v>
      </c>
      <c r="F2441" s="3">
        <v>155.91572730143534</v>
      </c>
    </row>
    <row r="2442" spans="1:6">
      <c r="A2442">
        <v>24</v>
      </c>
      <c r="B2442">
        <v>-89.341999999999999</v>
      </c>
      <c r="C2442">
        <v>1360</v>
      </c>
      <c r="D2442">
        <v>360000</v>
      </c>
      <c r="E2442">
        <v>178</v>
      </c>
      <c r="F2442" s="3">
        <v>142.8886887652414</v>
      </c>
    </row>
    <row r="2443" spans="1:6">
      <c r="A2443">
        <v>25</v>
      </c>
      <c r="B2443">
        <v>-89.234999999999999</v>
      </c>
      <c r="C2443">
        <v>1360</v>
      </c>
      <c r="D2443">
        <v>360000</v>
      </c>
      <c r="E2443">
        <v>155</v>
      </c>
      <c r="F2443" s="3">
        <v>136.82273745632591</v>
      </c>
    </row>
    <row r="2444" spans="1:6">
      <c r="A2444">
        <v>26</v>
      </c>
      <c r="B2444">
        <v>-89.13</v>
      </c>
      <c r="C2444">
        <v>1360</v>
      </c>
      <c r="D2444">
        <v>360000</v>
      </c>
      <c r="E2444">
        <v>153</v>
      </c>
      <c r="F2444" s="3">
        <v>134.00165514780704</v>
      </c>
    </row>
    <row r="2445" spans="1:6">
      <c r="A2445">
        <v>27</v>
      </c>
      <c r="B2445">
        <v>-89.016000000000005</v>
      </c>
      <c r="C2445">
        <v>1360</v>
      </c>
      <c r="D2445">
        <v>360000</v>
      </c>
      <c r="E2445">
        <v>133</v>
      </c>
      <c r="F2445" s="3">
        <v>132.71027330554708</v>
      </c>
    </row>
    <row r="2446" spans="1:6">
      <c r="A2446">
        <v>28</v>
      </c>
      <c r="B2446">
        <v>-88.896000000000001</v>
      </c>
      <c r="C2446">
        <v>1360</v>
      </c>
      <c r="D2446">
        <v>360000</v>
      </c>
      <c r="E2446">
        <v>112</v>
      </c>
      <c r="F2446" s="3">
        <v>132.22522498324952</v>
      </c>
    </row>
    <row r="2447" spans="1:6">
      <c r="A2447">
        <v>29</v>
      </c>
      <c r="B2447">
        <v>-88.790999999999997</v>
      </c>
      <c r="C2447">
        <v>1360</v>
      </c>
      <c r="D2447">
        <v>360000</v>
      </c>
      <c r="E2447">
        <v>151</v>
      </c>
      <c r="F2447" s="3">
        <v>132.08557763540068</v>
      </c>
    </row>
    <row r="2448" spans="1:6">
      <c r="A2448">
        <v>30</v>
      </c>
      <c r="B2448">
        <v>-88.671999999999997</v>
      </c>
      <c r="C2448">
        <v>1360</v>
      </c>
      <c r="D2448">
        <v>360000</v>
      </c>
      <c r="E2448">
        <v>150</v>
      </c>
      <c r="F2448" s="3">
        <v>132.03700193693294</v>
      </c>
    </row>
    <row r="2449" spans="1:6">
      <c r="A2449">
        <v>31</v>
      </c>
      <c r="B2449">
        <v>-88.56</v>
      </c>
      <c r="C2449">
        <v>1360</v>
      </c>
      <c r="D2449">
        <v>360000</v>
      </c>
      <c r="E2449">
        <v>134</v>
      </c>
      <c r="F2449" s="3">
        <v>132.0250746175723</v>
      </c>
    </row>
    <row r="2450" spans="1:6">
      <c r="A2450">
        <v>32</v>
      </c>
      <c r="B2450">
        <v>-88.451999999999998</v>
      </c>
      <c r="C2450">
        <v>1360</v>
      </c>
      <c r="D2450">
        <v>360000</v>
      </c>
      <c r="E2450">
        <v>147</v>
      </c>
      <c r="F2450" s="3">
        <v>132.0221679565343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18"/>
  <sheetViews>
    <sheetView workbookViewId="0">
      <selection activeCell="B15" sqref="B15"/>
    </sheetView>
  </sheetViews>
  <sheetFormatPr defaultRowHeight="15"/>
  <sheetData>
    <row r="1" spans="1:34">
      <c r="A1" t="str">
        <f>Strains!A1</f>
        <v>Run</v>
      </c>
      <c r="B1" t="str">
        <f>Strains!B1</f>
        <v>Record</v>
      </c>
      <c r="C1" t="str">
        <f>Strains!C1</f>
        <v>File</v>
      </c>
      <c r="D1" t="str">
        <f>Strains!D1</f>
        <v>Date/Time</v>
      </c>
      <c r="E1" t="str">
        <f>Strains!E1</f>
        <v>2TM</v>
      </c>
      <c r="F1" t="str">
        <f>Strains!F1</f>
        <v>TMFR</v>
      </c>
      <c r="G1" t="str">
        <f>Strains!G1</f>
        <v>PSI</v>
      </c>
      <c r="H1" t="str">
        <f>Strains!H1</f>
        <v>PHI</v>
      </c>
      <c r="I1" t="str">
        <f>Strains!I1</f>
        <v>DSRD</v>
      </c>
      <c r="J1" t="str">
        <f>Strains!J1</f>
        <v>XPOS</v>
      </c>
      <c r="K1" t="str">
        <f>Strains!K1</f>
        <v>YPOS</v>
      </c>
      <c r="L1" t="str">
        <f>Strains!L1</f>
        <v>ZPOS</v>
      </c>
      <c r="M1" t="str">
        <f>Strains!M1</f>
        <v>DSTD</v>
      </c>
      <c r="N1" t="str">
        <f>Strains!N1</f>
        <v>OSC</v>
      </c>
      <c r="O1" t="str">
        <f>Strains!O1</f>
        <v># points</v>
      </c>
      <c r="P1" t="str">
        <f>Strains!P1</f>
        <v>Monitor</v>
      </c>
      <c r="Q1" t="str">
        <f>Strains!Q1</f>
        <v>Time(s)</v>
      </c>
      <c r="R1" t="str">
        <f>Strains!R1</f>
        <v>Max</v>
      </c>
      <c r="S1" t="str">
        <f>Strains!S1</f>
        <v>Min</v>
      </c>
      <c r="T1" t="str">
        <f>Strains!T1</f>
        <v>I</v>
      </c>
      <c r="U1" t="str">
        <f>Strains!U1</f>
        <v>DI</v>
      </c>
      <c r="V1" t="str">
        <f>Strains!V1</f>
        <v>f</v>
      </c>
      <c r="W1" t="str">
        <f>Strains!W1</f>
        <v>Df</v>
      </c>
      <c r="X1" t="str">
        <f>Strains!X1</f>
        <v>FWHM</v>
      </c>
      <c r="Y1" t="str">
        <f>Strains!Y1</f>
        <v>DFWHM</v>
      </c>
      <c r="Z1" t="str">
        <f>Strains!Z1</f>
        <v>Bkgd</v>
      </c>
      <c r="AA1" t="str">
        <f>Strains!AA1</f>
        <v>DBkgd</v>
      </c>
      <c r="AB1" t="str">
        <f>Strains!AB1</f>
        <v>Slope</v>
      </c>
      <c r="AC1" t="str">
        <f>Strains!AC1</f>
        <v>DSlope</v>
      </c>
      <c r="AD1" t="str">
        <f>Strains!AD1</f>
        <v>c2</v>
      </c>
      <c r="AF1" t="s">
        <v>94</v>
      </c>
      <c r="AG1" t="s">
        <v>35</v>
      </c>
      <c r="AH1" t="s">
        <v>95</v>
      </c>
    </row>
    <row r="2" spans="1:34">
      <c r="A2">
        <f>Strains!A2</f>
        <v>1</v>
      </c>
      <c r="B2">
        <f>Strains!B2</f>
        <v>1</v>
      </c>
      <c r="C2">
        <f>Strains!C2</f>
        <v>980007</v>
      </c>
      <c r="D2">
        <f>Strains!D2</f>
        <v>41538.340180439816</v>
      </c>
      <c r="E2">
        <f>Strains!E2</f>
        <v>71.87</v>
      </c>
      <c r="F2">
        <f>Strains!F2</f>
        <v>35.935000000000002</v>
      </c>
      <c r="G2">
        <f>Strains!G2</f>
        <v>-135.1</v>
      </c>
      <c r="H2">
        <f>Strains!H2</f>
        <v>-90.2</v>
      </c>
      <c r="I2">
        <f>Strains!I2</f>
        <v>4.5</v>
      </c>
      <c r="J2">
        <f>Strains!J2</f>
        <v>27.695</v>
      </c>
      <c r="K2">
        <f>Strains!K2</f>
        <v>-1.66</v>
      </c>
      <c r="L2">
        <f>Strains!L2</f>
        <v>47.622999999999998</v>
      </c>
      <c r="M2">
        <f>Strains!M2</f>
        <v>0</v>
      </c>
      <c r="N2" t="str">
        <f>Strains!N2</f>
        <v>OFF</v>
      </c>
      <c r="O2">
        <f>Strains!O2</f>
        <v>32</v>
      </c>
      <c r="P2">
        <f>Strains!P2</f>
        <v>4781250</v>
      </c>
      <c r="Q2">
        <f>Strains!Q2</f>
        <v>17884</v>
      </c>
      <c r="R2">
        <f>Strains!R2</f>
        <v>7440</v>
      </c>
      <c r="S2">
        <f>Strains!S2</f>
        <v>1401</v>
      </c>
      <c r="T2">
        <f>Strains!T2</f>
        <v>9.7540460557625543</v>
      </c>
      <c r="U2">
        <f>Strains!U2</f>
        <v>0.33208325941461869</v>
      </c>
      <c r="V2">
        <f>Strains!V2</f>
        <v>-90.26863150366006</v>
      </c>
      <c r="W2">
        <f>Strains!W2</f>
        <v>1.126525025087643E-2</v>
      </c>
      <c r="X2">
        <f>Strains!X2</f>
        <v>0.8335813493814469</v>
      </c>
      <c r="Y2">
        <f>Strains!Y2</f>
        <v>2.8182361615068176E-2</v>
      </c>
      <c r="Z2">
        <f>Strains!Z2</f>
        <v>3.4817050896871717</v>
      </c>
      <c r="AA2">
        <f>Strains!AA2</f>
        <v>8.8834161600109526E-2</v>
      </c>
      <c r="AB2" t="str">
        <f>Strains!AB2</f>
        <v>****</v>
      </c>
      <c r="AC2" t="str">
        <f>Strains!AC2</f>
        <v>****</v>
      </c>
      <c r="AD2">
        <f>Strains!AD2</f>
        <v>4.270254352026317</v>
      </c>
      <c r="AF2">
        <v>1</v>
      </c>
      <c r="AG2">
        <f>V2</f>
        <v>-90.26863150366006</v>
      </c>
      <c r="AH2">
        <f>W2</f>
        <v>1.126525025087643E-2</v>
      </c>
    </row>
    <row r="3" spans="1:34">
      <c r="A3">
        <f>Strains!A3</f>
        <v>2</v>
      </c>
      <c r="B3">
        <f>Strains!B3</f>
        <v>2</v>
      </c>
      <c r="C3">
        <f>Strains!C3</f>
        <v>980007</v>
      </c>
      <c r="D3">
        <f>Strains!D3</f>
        <v>41538.547632638889</v>
      </c>
      <c r="E3">
        <f>Strains!E3</f>
        <v>71.87</v>
      </c>
      <c r="F3">
        <f>Strains!F3</f>
        <v>35.935000000000002</v>
      </c>
      <c r="G3">
        <f>Strains!G3</f>
        <v>-135.1</v>
      </c>
      <c r="H3">
        <f>Strains!H3</f>
        <v>-90.2</v>
      </c>
      <c r="I3">
        <f>Strains!I3</f>
        <v>4.5</v>
      </c>
      <c r="J3">
        <f>Strains!J3</f>
        <v>27.763000000000002</v>
      </c>
      <c r="K3">
        <f>Strains!K3</f>
        <v>-1.66</v>
      </c>
      <c r="L3">
        <f>Strains!L3</f>
        <v>50.942999999999998</v>
      </c>
      <c r="M3">
        <f>Strains!M3</f>
        <v>0</v>
      </c>
      <c r="N3" t="str">
        <f>Strains!N3</f>
        <v>OFF</v>
      </c>
      <c r="O3">
        <f>Strains!O3</f>
        <v>32</v>
      </c>
      <c r="P3">
        <f>Strains!P3</f>
        <v>331000</v>
      </c>
      <c r="Q3">
        <f>Strains!Q3</f>
        <v>1211</v>
      </c>
      <c r="R3">
        <f>Strains!R3</f>
        <v>565</v>
      </c>
      <c r="S3">
        <f>Strains!S3</f>
        <v>90</v>
      </c>
      <c r="T3">
        <f>Strains!T3</f>
        <v>10.073803721814034</v>
      </c>
      <c r="U3">
        <f>Strains!U3</f>
        <v>0.47301914120179117</v>
      </c>
      <c r="V3">
        <f>Strains!V3</f>
        <v>-90.259806156670692</v>
      </c>
      <c r="W3">
        <f>Strains!W3</f>
        <v>1.4926498254592935E-2</v>
      </c>
      <c r="X3">
        <f>Strains!X3</f>
        <v>0.80963999229478378</v>
      </c>
      <c r="Y3">
        <f>Strains!Y3</f>
        <v>3.7156091422197605E-2</v>
      </c>
      <c r="Z3">
        <f>Strains!Z3</f>
        <v>3.4122346354570259</v>
      </c>
      <c r="AA3">
        <f>Strains!AA3</f>
        <v>0.12005286737751499</v>
      </c>
      <c r="AB3" t="str">
        <f>Strains!AB3</f>
        <v>****</v>
      </c>
      <c r="AC3" t="str">
        <f>Strains!AC3</f>
        <v>****</v>
      </c>
      <c r="AD3">
        <f>Strains!AD3</f>
        <v>1.5804383829948405</v>
      </c>
      <c r="AF3">
        <v>2</v>
      </c>
      <c r="AG3">
        <f t="shared" ref="AG3:AG8" si="0">V3</f>
        <v>-90.259806156670692</v>
      </c>
      <c r="AH3">
        <f t="shared" ref="AH3:AH8" si="1">W3</f>
        <v>1.4926498254592935E-2</v>
      </c>
    </row>
    <row r="4" spans="1:34">
      <c r="A4">
        <f>Strains!A4</f>
        <v>3</v>
      </c>
      <c r="B4">
        <f>Strains!B4</f>
        <v>3</v>
      </c>
      <c r="C4">
        <f>Strains!C4</f>
        <v>980007</v>
      </c>
      <c r="D4">
        <f>Strains!D4</f>
        <v>41538.561820949071</v>
      </c>
      <c r="E4">
        <f>Strains!E4</f>
        <v>71.87</v>
      </c>
      <c r="F4">
        <f>Strains!F4</f>
        <v>35.935000000000002</v>
      </c>
      <c r="G4">
        <f>Strains!G4</f>
        <v>-135.1</v>
      </c>
      <c r="H4">
        <f>Strains!H4</f>
        <v>-90.2</v>
      </c>
      <c r="I4">
        <f>Strains!I4</f>
        <v>4.5</v>
      </c>
      <c r="J4">
        <f>Strains!J4</f>
        <v>27.681000000000001</v>
      </c>
      <c r="K4">
        <f>Strains!K4</f>
        <v>-1.66</v>
      </c>
      <c r="L4">
        <f>Strains!L4</f>
        <v>54.313000000000002</v>
      </c>
      <c r="M4">
        <f>Strains!M4</f>
        <v>0</v>
      </c>
      <c r="N4" t="str">
        <f>Strains!N4</f>
        <v>OFF</v>
      </c>
      <c r="O4">
        <f>Strains!O4</f>
        <v>32</v>
      </c>
      <c r="P4">
        <f>Strains!P4</f>
        <v>386000</v>
      </c>
      <c r="Q4">
        <f>Strains!Q4</f>
        <v>1450</v>
      </c>
      <c r="R4">
        <f>Strains!R4</f>
        <v>407</v>
      </c>
      <c r="S4">
        <f>Strains!S4</f>
        <v>110</v>
      </c>
      <c r="T4">
        <f>Strains!T4</f>
        <v>7.1091322894176949</v>
      </c>
      <c r="U4">
        <f>Strains!U4</f>
        <v>0.36337938293088445</v>
      </c>
      <c r="V4">
        <f>Strains!V4</f>
        <v>-90.117222160548579</v>
      </c>
      <c r="W4">
        <f>Strains!W4</f>
        <v>2.1660926391455931E-2</v>
      </c>
      <c r="X4">
        <f>Strains!X4</f>
        <v>1.03009080194376</v>
      </c>
      <c r="Y4">
        <f>Strains!Y4</f>
        <v>5.8957672841641821E-2</v>
      </c>
      <c r="Z4">
        <f>Strains!Z4</f>
        <v>4.0197293436221777</v>
      </c>
      <c r="AA4">
        <f>Strains!AA4</f>
        <v>0.14478778761100328</v>
      </c>
      <c r="AB4" t="str">
        <f>Strains!AB4</f>
        <v>****</v>
      </c>
      <c r="AC4" t="str">
        <f>Strains!AC4</f>
        <v>****</v>
      </c>
      <c r="AD4">
        <f>Strains!AD4</f>
        <v>1.4163745976432673</v>
      </c>
      <c r="AF4">
        <v>3</v>
      </c>
      <c r="AG4">
        <f t="shared" si="0"/>
        <v>-90.117222160548579</v>
      </c>
      <c r="AH4">
        <f t="shared" si="1"/>
        <v>2.1660926391455931E-2</v>
      </c>
    </row>
    <row r="5" spans="1:34">
      <c r="A5">
        <f>Strains!A5</f>
        <v>4</v>
      </c>
      <c r="B5">
        <f>Strains!B5</f>
        <v>4</v>
      </c>
      <c r="C5">
        <f>Strains!C5</f>
        <v>980007</v>
      </c>
      <c r="D5">
        <f>Strains!D5</f>
        <v>41538.578702430554</v>
      </c>
      <c r="E5">
        <f>Strains!E5</f>
        <v>71.87</v>
      </c>
      <c r="F5">
        <f>Strains!F5</f>
        <v>35.935000000000002</v>
      </c>
      <c r="G5">
        <f>Strains!G5</f>
        <v>-135.1</v>
      </c>
      <c r="H5">
        <f>Strains!H5</f>
        <v>-90.2</v>
      </c>
      <c r="I5">
        <f>Strains!I5</f>
        <v>4.5</v>
      </c>
      <c r="J5">
        <f>Strains!J5</f>
        <v>27.152000000000001</v>
      </c>
      <c r="K5">
        <f>Strains!K5</f>
        <v>-1.66</v>
      </c>
      <c r="L5">
        <f>Strains!L5</f>
        <v>57.575000000000003</v>
      </c>
      <c r="M5">
        <f>Strains!M5</f>
        <v>0</v>
      </c>
      <c r="N5" t="str">
        <f>Strains!N5</f>
        <v>OFF</v>
      </c>
      <c r="O5">
        <f>Strains!O5</f>
        <v>32</v>
      </c>
      <c r="P5">
        <f>Strains!P5</f>
        <v>463000</v>
      </c>
      <c r="Q5">
        <f>Strains!Q5</f>
        <v>1709</v>
      </c>
      <c r="R5">
        <f>Strains!R5</f>
        <v>406</v>
      </c>
      <c r="S5">
        <f>Strains!S5</f>
        <v>137</v>
      </c>
      <c r="T5">
        <f>Strains!T5</f>
        <v>7.1191644465739126</v>
      </c>
      <c r="U5">
        <f>Strains!U5</f>
        <v>0.21750673555081423</v>
      </c>
      <c r="V5">
        <f>Strains!V5</f>
        <v>-90.081960824121836</v>
      </c>
      <c r="W5">
        <f>Strains!W5</f>
        <v>1.5358992630382144E-2</v>
      </c>
      <c r="X5">
        <f>Strains!X5</f>
        <v>1.237903707702942</v>
      </c>
      <c r="Y5">
        <f>Strains!Y5</f>
        <v>4.7240135196893546E-2</v>
      </c>
      <c r="Z5">
        <f>Strains!Z5</f>
        <v>4.3214988890717043</v>
      </c>
      <c r="AA5">
        <f>Strains!AA5</f>
        <v>0.11921747535607627</v>
      </c>
      <c r="AB5" t="str">
        <f>Strains!AB5</f>
        <v>****</v>
      </c>
      <c r="AC5" t="str">
        <f>Strains!AC5</f>
        <v>****</v>
      </c>
      <c r="AD5">
        <f>Strains!AD5</f>
        <v>0.8943559192519368</v>
      </c>
      <c r="AF5">
        <v>4</v>
      </c>
      <c r="AG5">
        <f t="shared" si="0"/>
        <v>-90.081960824121836</v>
      </c>
      <c r="AH5">
        <f t="shared" si="1"/>
        <v>1.5358992630382144E-2</v>
      </c>
    </row>
    <row r="6" spans="1:34">
      <c r="A6">
        <f>Strains!A6</f>
        <v>5</v>
      </c>
      <c r="B6">
        <f>Strains!B6</f>
        <v>5</v>
      </c>
      <c r="C6">
        <f>Strains!C6</f>
        <v>980007</v>
      </c>
      <c r="D6">
        <f>Strains!D6</f>
        <v>41538.598569212962</v>
      </c>
      <c r="E6">
        <f>Strains!E6</f>
        <v>71.87</v>
      </c>
      <c r="F6">
        <f>Strains!F6</f>
        <v>35.935000000000002</v>
      </c>
      <c r="G6">
        <f>Strains!G6</f>
        <v>-135.1</v>
      </c>
      <c r="H6">
        <f>Strains!H6</f>
        <v>-90.2</v>
      </c>
      <c r="I6">
        <f>Strains!I6</f>
        <v>4.5</v>
      </c>
      <c r="J6">
        <f>Strains!J6</f>
        <v>26.584</v>
      </c>
      <c r="K6">
        <f>Strains!K6</f>
        <v>-1.66</v>
      </c>
      <c r="L6">
        <f>Strains!L6</f>
        <v>60.893000000000001</v>
      </c>
      <c r="M6">
        <f>Strains!M6</f>
        <v>0</v>
      </c>
      <c r="N6" t="str">
        <f>Strains!N6</f>
        <v>OFF</v>
      </c>
      <c r="O6">
        <f>Strains!O6</f>
        <v>32</v>
      </c>
      <c r="P6">
        <f>Strains!P6</f>
        <v>573000</v>
      </c>
      <c r="Q6">
        <f>Strains!Q6</f>
        <v>2114</v>
      </c>
      <c r="R6">
        <f>Strains!R6</f>
        <v>460</v>
      </c>
      <c r="S6">
        <f>Strains!S6</f>
        <v>168</v>
      </c>
      <c r="T6">
        <f>Strains!T6</f>
        <v>5.1948403442877451</v>
      </c>
      <c r="U6">
        <f>Strains!U6</f>
        <v>0.27271722674960247</v>
      </c>
      <c r="V6">
        <f>Strains!V6</f>
        <v>-89.993817305272103</v>
      </c>
      <c r="W6">
        <f>Strains!W6</f>
        <v>2.5575142270066565E-2</v>
      </c>
      <c r="X6">
        <f>Strains!X6</f>
        <v>1.1739482618326595</v>
      </c>
      <c r="Y6">
        <f>Strains!Y6</f>
        <v>7.588574445578361E-2</v>
      </c>
      <c r="Z6">
        <f>Strains!Z6</f>
        <v>4.2477880580130565</v>
      </c>
      <c r="AA6">
        <f>Strains!AA6</f>
        <v>0.14378361521631916</v>
      </c>
      <c r="AB6" t="str">
        <f>Strains!AB6</f>
        <v>****</v>
      </c>
      <c r="AC6" t="str">
        <f>Strains!AC6</f>
        <v>****</v>
      </c>
      <c r="AD6">
        <f>Strains!AD6</f>
        <v>1.3606439533837162</v>
      </c>
      <c r="AF6">
        <v>5</v>
      </c>
      <c r="AG6">
        <f t="shared" si="0"/>
        <v>-89.993817305272103</v>
      </c>
      <c r="AH6">
        <f t="shared" si="1"/>
        <v>2.5575142270066565E-2</v>
      </c>
    </row>
    <row r="7" spans="1:34">
      <c r="A7">
        <f>Strains!A7</f>
        <v>6</v>
      </c>
      <c r="B7">
        <f>Strains!B7</f>
        <v>6</v>
      </c>
      <c r="C7">
        <f>Strains!C7</f>
        <v>980007</v>
      </c>
      <c r="D7">
        <f>Strains!D7</f>
        <v>41538.623125694445</v>
      </c>
      <c r="E7">
        <f>Strains!E7</f>
        <v>71.87</v>
      </c>
      <c r="F7">
        <f>Strains!F7</f>
        <v>35.935000000000002</v>
      </c>
      <c r="G7">
        <f>Strains!G7</f>
        <v>-135.1</v>
      </c>
      <c r="H7">
        <f>Strains!H7</f>
        <v>-90.2</v>
      </c>
      <c r="I7">
        <f>Strains!I7</f>
        <v>4.5</v>
      </c>
      <c r="J7">
        <f>Strains!J7</f>
        <v>26.648</v>
      </c>
      <c r="K7">
        <f>Strains!K7</f>
        <v>-1.66</v>
      </c>
      <c r="L7">
        <f>Strains!L7</f>
        <v>64.13</v>
      </c>
      <c r="M7">
        <f>Strains!M7</f>
        <v>0</v>
      </c>
      <c r="N7" t="str">
        <f>Strains!N7</f>
        <v>OFF</v>
      </c>
      <c r="O7">
        <f>Strains!O7</f>
        <v>32</v>
      </c>
      <c r="P7">
        <f>Strains!P7</f>
        <v>530000</v>
      </c>
      <c r="Q7">
        <f>Strains!Q7</f>
        <v>1962</v>
      </c>
      <c r="R7">
        <f>Strains!R7</f>
        <v>455</v>
      </c>
      <c r="S7">
        <f>Strains!S7</f>
        <v>141</v>
      </c>
      <c r="T7">
        <f>Strains!T7</f>
        <v>5.952066688014285</v>
      </c>
      <c r="U7">
        <f>Strains!U7</f>
        <v>0.31598018703158182</v>
      </c>
      <c r="V7">
        <f>Strains!V7</f>
        <v>-90.015158833112267</v>
      </c>
      <c r="W7">
        <f>Strains!W7</f>
        <v>2.6545359884969737E-2</v>
      </c>
      <c r="X7">
        <f>Strains!X7</f>
        <v>1.2336460832674756</v>
      </c>
      <c r="Y7">
        <f>Strains!Y7</f>
        <v>8.1959945649494506E-2</v>
      </c>
      <c r="Z7">
        <f>Strains!Z7</f>
        <v>4.2863418220055003</v>
      </c>
      <c r="AA7">
        <f>Strains!AA7</f>
        <v>0.17486931982267059</v>
      </c>
      <c r="AB7" t="str">
        <f>Strains!AB7</f>
        <v>****</v>
      </c>
      <c r="AC7" t="str">
        <f>Strains!AC7</f>
        <v>****</v>
      </c>
      <c r="AD7">
        <f>Strains!AD7</f>
        <v>1.4469419415491918</v>
      </c>
      <c r="AF7">
        <v>6</v>
      </c>
      <c r="AG7">
        <f t="shared" si="0"/>
        <v>-90.015158833112267</v>
      </c>
      <c r="AH7">
        <f t="shared" si="1"/>
        <v>2.6545359884969737E-2</v>
      </c>
    </row>
    <row r="8" spans="1:34">
      <c r="A8">
        <f>Strains!A8</f>
        <v>7</v>
      </c>
      <c r="B8">
        <f>Strains!B8</f>
        <v>7</v>
      </c>
      <c r="C8">
        <f>Strains!C8</f>
        <v>980007</v>
      </c>
      <c r="D8">
        <f>Strains!D8</f>
        <v>41538.645942592593</v>
      </c>
      <c r="E8">
        <f>Strains!E8</f>
        <v>71.87</v>
      </c>
      <c r="F8">
        <f>Strains!F8</f>
        <v>35.935000000000002</v>
      </c>
      <c r="G8">
        <f>Strains!G8</f>
        <v>-135.1</v>
      </c>
      <c r="H8">
        <f>Strains!H8</f>
        <v>-90.2</v>
      </c>
      <c r="I8">
        <f>Strains!I8</f>
        <v>4.5</v>
      </c>
      <c r="J8">
        <f>Strains!J8</f>
        <v>26.847000000000001</v>
      </c>
      <c r="K8">
        <f>Strains!K8</f>
        <v>-1.66</v>
      </c>
      <c r="L8">
        <f>Strains!L8</f>
        <v>67.59</v>
      </c>
      <c r="M8">
        <f>Strains!M8</f>
        <v>0</v>
      </c>
      <c r="N8" t="str">
        <f>Strains!N8</f>
        <v>OFF</v>
      </c>
      <c r="O8">
        <f>Strains!O8</f>
        <v>32</v>
      </c>
      <c r="P8">
        <f>Strains!P8</f>
        <v>431000</v>
      </c>
      <c r="Q8">
        <f>Strains!Q8</f>
        <v>1639</v>
      </c>
      <c r="R8">
        <f>Strains!R8</f>
        <v>350</v>
      </c>
      <c r="S8">
        <f>Strains!S8</f>
        <v>90</v>
      </c>
      <c r="T8">
        <f>Strains!T8</f>
        <v>5.6230467453965582</v>
      </c>
      <c r="U8">
        <f>Strains!U8</f>
        <v>0.33788622195350365</v>
      </c>
      <c r="V8">
        <f>Strains!V8</f>
        <v>-90.06265005265476</v>
      </c>
      <c r="W8">
        <f>Strains!W8</f>
        <v>2.7222909622745185E-2</v>
      </c>
      <c r="X8">
        <f>Strains!X8</f>
        <v>1.0906148992961697</v>
      </c>
      <c r="Y8">
        <f>Strains!Y8</f>
        <v>7.5931631055954213E-2</v>
      </c>
      <c r="Z8">
        <f>Strains!Z8</f>
        <v>3.583483493627162</v>
      </c>
      <c r="AA8">
        <f>Strains!AA8</f>
        <v>0.15142104843271101</v>
      </c>
      <c r="AB8" t="str">
        <f>Strains!AB8</f>
        <v>****</v>
      </c>
      <c r="AC8" t="str">
        <f>Strains!AC8</f>
        <v>****</v>
      </c>
      <c r="AD8">
        <f>Strains!AD8</f>
        <v>1.5202085666393168</v>
      </c>
      <c r="AF8">
        <v>7</v>
      </c>
      <c r="AG8">
        <f t="shared" si="0"/>
        <v>-90.06265005265476</v>
      </c>
      <c r="AH8">
        <f t="shared" si="1"/>
        <v>2.7222909622745185E-2</v>
      </c>
    </row>
    <row r="9" spans="1:34">
      <c r="A9">
        <f>Strains!A9</f>
        <v>8</v>
      </c>
      <c r="B9">
        <f>Strains!B9</f>
        <v>8</v>
      </c>
      <c r="C9">
        <f>Strains!C9</f>
        <v>980007</v>
      </c>
      <c r="D9">
        <f>Strains!D9</f>
        <v>41538.665001388887</v>
      </c>
      <c r="E9">
        <f>Strains!E9</f>
        <v>71.87</v>
      </c>
      <c r="F9">
        <f>Strains!F9</f>
        <v>35.935000000000002</v>
      </c>
      <c r="G9">
        <f>Strains!G9</f>
        <v>-135.1</v>
      </c>
      <c r="H9">
        <f>Strains!H9</f>
        <v>-90.2</v>
      </c>
      <c r="I9">
        <f>Strains!I9</f>
        <v>4.5</v>
      </c>
      <c r="J9">
        <f>Strains!J9</f>
        <v>27.262</v>
      </c>
      <c r="K9">
        <f>Strains!K9</f>
        <v>-1.66</v>
      </c>
      <c r="L9">
        <f>Strains!L9</f>
        <v>70.863</v>
      </c>
      <c r="M9">
        <f>Strains!M9</f>
        <v>0</v>
      </c>
      <c r="N9" t="str">
        <f>Strains!N9</f>
        <v>OFF</v>
      </c>
      <c r="O9">
        <f>Strains!O9</f>
        <v>32</v>
      </c>
      <c r="P9">
        <f>Strains!P9</f>
        <v>362000</v>
      </c>
      <c r="Q9">
        <f>Strains!Q9</f>
        <v>1445</v>
      </c>
      <c r="R9">
        <f>Strains!R9</f>
        <v>430</v>
      </c>
      <c r="S9">
        <f>Strains!S9</f>
        <v>92</v>
      </c>
      <c r="T9">
        <f>Strains!T9</f>
        <v>8.072740432886965</v>
      </c>
      <c r="U9">
        <f>Strains!U9</f>
        <v>0.3341482693557013</v>
      </c>
      <c r="V9">
        <f>Strains!V9</f>
        <v>-90.183345505728354</v>
      </c>
      <c r="W9">
        <f>Strains!W9</f>
        <v>1.6881930202447836E-2</v>
      </c>
      <c r="X9">
        <f>Strains!X9</f>
        <v>1.005279678364881</v>
      </c>
      <c r="Y9">
        <f>Strains!Y9</f>
        <v>4.4878320416079261E-2</v>
      </c>
      <c r="Z9">
        <f>Strains!Z9</f>
        <v>3.4046742272955481</v>
      </c>
      <c r="AA9">
        <f>Strains!AA9</f>
        <v>0.11962686444481369</v>
      </c>
      <c r="AB9" t="str">
        <f>Strains!AB9</f>
        <v>****</v>
      </c>
      <c r="AC9" t="str">
        <f>Strains!AC9</f>
        <v>****</v>
      </c>
      <c r="AD9">
        <f>Strains!AD9</f>
        <v>1.2632362995032578</v>
      </c>
      <c r="AF9">
        <v>8</v>
      </c>
      <c r="AG9">
        <f t="shared" ref="AG9:AG12" si="2">V9</f>
        <v>-90.183345505728354</v>
      </c>
      <c r="AH9">
        <f t="shared" ref="AH9:AH12" si="3">W9</f>
        <v>1.6881930202447836E-2</v>
      </c>
    </row>
    <row r="10" spans="1:34">
      <c r="A10">
        <f>Strains!A10</f>
        <v>9</v>
      </c>
      <c r="B10">
        <f>Strains!B10</f>
        <v>9</v>
      </c>
      <c r="C10">
        <f>Strains!C10</f>
        <v>980007</v>
      </c>
      <c r="D10">
        <f>Strains!D10</f>
        <v>41538.681813773146</v>
      </c>
      <c r="E10">
        <f>Strains!E10</f>
        <v>71.87</v>
      </c>
      <c r="F10">
        <f>Strains!F10</f>
        <v>35.935000000000002</v>
      </c>
      <c r="G10">
        <f>Strains!G10</f>
        <v>-135.1</v>
      </c>
      <c r="H10">
        <f>Strains!H10</f>
        <v>-90.2</v>
      </c>
      <c r="I10">
        <f>Strains!I10</f>
        <v>4.5</v>
      </c>
      <c r="J10">
        <f>Strains!J10</f>
        <v>27.166</v>
      </c>
      <c r="K10">
        <f>Strains!K10</f>
        <v>-1.66</v>
      </c>
      <c r="L10">
        <f>Strains!L10</f>
        <v>74.05</v>
      </c>
      <c r="M10">
        <f>Strains!M10</f>
        <v>0</v>
      </c>
      <c r="N10" t="str">
        <f>Strains!N10</f>
        <v>OFF</v>
      </c>
      <c r="O10">
        <f>Strains!O10</f>
        <v>32</v>
      </c>
      <c r="P10">
        <f>Strains!P10</f>
        <v>325000</v>
      </c>
      <c r="Q10">
        <f>Strains!Q10</f>
        <v>1203</v>
      </c>
      <c r="R10">
        <f>Strains!R10</f>
        <v>498</v>
      </c>
      <c r="S10">
        <f>Strains!S10</f>
        <v>99</v>
      </c>
      <c r="T10">
        <f>Strains!T10</f>
        <v>9.0129197680669613</v>
      </c>
      <c r="U10">
        <f>Strains!U10</f>
        <v>0.3947901586102347</v>
      </c>
      <c r="V10">
        <f>Strains!V10</f>
        <v>-90.248547713787772</v>
      </c>
      <c r="W10">
        <f>Strains!W10</f>
        <v>1.3580258135507473E-2</v>
      </c>
      <c r="X10">
        <f>Strains!X10</f>
        <v>0.78226132871910925</v>
      </c>
      <c r="Y10">
        <f>Strains!Y10</f>
        <v>3.3292880260639035E-2</v>
      </c>
      <c r="Z10">
        <f>Strains!Z10</f>
        <v>3.0730198950383989</v>
      </c>
      <c r="AA10">
        <f>Strains!AA10</f>
        <v>9.7733300635174977E-2</v>
      </c>
      <c r="AB10" t="str">
        <f>Strains!AB10</f>
        <v>****</v>
      </c>
      <c r="AC10" t="str">
        <f>Strains!AC10</f>
        <v>****</v>
      </c>
      <c r="AD10">
        <f>Strains!AD10</f>
        <v>1.3874726730122711</v>
      </c>
      <c r="AF10">
        <v>9</v>
      </c>
      <c r="AG10">
        <f t="shared" si="2"/>
        <v>-90.248547713787772</v>
      </c>
      <c r="AH10">
        <f t="shared" si="3"/>
        <v>1.3580258135507473E-2</v>
      </c>
    </row>
    <row r="11" spans="1:34">
      <c r="A11">
        <f>Strains!A11</f>
        <v>10</v>
      </c>
      <c r="B11">
        <f>Strains!B11</f>
        <v>10</v>
      </c>
      <c r="C11">
        <f>Strains!C11</f>
        <v>980007</v>
      </c>
      <c r="D11">
        <f>Strains!D11</f>
        <v>41538.695837037034</v>
      </c>
      <c r="E11">
        <f>Strains!E11</f>
        <v>71.87</v>
      </c>
      <c r="F11">
        <f>Strains!F11</f>
        <v>35.935000000000002</v>
      </c>
      <c r="G11">
        <f>Strains!G11</f>
        <v>-135.1</v>
      </c>
      <c r="H11">
        <f>Strains!H11</f>
        <v>-90.2</v>
      </c>
      <c r="I11">
        <f>Strains!I11</f>
        <v>4.5</v>
      </c>
      <c r="J11">
        <f>Strains!J11</f>
        <v>26.943000000000001</v>
      </c>
      <c r="K11">
        <f>Strains!K11</f>
        <v>-1.66</v>
      </c>
      <c r="L11">
        <f>Strains!L11</f>
        <v>77.352999999999994</v>
      </c>
      <c r="M11">
        <f>Strains!M11</f>
        <v>0</v>
      </c>
      <c r="N11" t="str">
        <f>Strains!N11</f>
        <v>OFF</v>
      </c>
      <c r="O11">
        <f>Strains!O11</f>
        <v>32</v>
      </c>
      <c r="P11">
        <f>Strains!P11</f>
        <v>339000</v>
      </c>
      <c r="Q11">
        <f>Strains!Q11</f>
        <v>1268</v>
      </c>
      <c r="R11">
        <f>Strains!R11</f>
        <v>522</v>
      </c>
      <c r="S11">
        <f>Strains!S11</f>
        <v>72</v>
      </c>
      <c r="T11">
        <f>Strains!T11</f>
        <v>9.1798479804429185</v>
      </c>
      <c r="U11">
        <f>Strains!U11</f>
        <v>0.48770548271699138</v>
      </c>
      <c r="V11">
        <f>Strains!V11</f>
        <v>-90.265997411949016</v>
      </c>
      <c r="W11">
        <f>Strains!W11</f>
        <v>1.6819392531379027E-2</v>
      </c>
      <c r="X11">
        <f>Strains!X11</f>
        <v>0.80277740446454637</v>
      </c>
      <c r="Y11">
        <f>Strains!Y11</f>
        <v>4.1718423952594751E-2</v>
      </c>
      <c r="Z11">
        <f>Strains!Z11</f>
        <v>3.1225265024503752</v>
      </c>
      <c r="AA11">
        <f>Strains!AA11</f>
        <v>0.12337172965210567</v>
      </c>
      <c r="AB11" t="str">
        <f>Strains!AB11</f>
        <v>****</v>
      </c>
      <c r="AC11" t="str">
        <f>Strains!AC11</f>
        <v>****</v>
      </c>
      <c r="AD11">
        <f>Strains!AD11</f>
        <v>1.7299580290067056</v>
      </c>
      <c r="AF11">
        <v>10</v>
      </c>
      <c r="AG11">
        <f t="shared" si="2"/>
        <v>-90.265997411949016</v>
      </c>
      <c r="AH11">
        <f t="shared" si="3"/>
        <v>1.6819392531379027E-2</v>
      </c>
    </row>
    <row r="12" spans="1:34">
      <c r="A12">
        <f>Strains!A12</f>
        <v>11</v>
      </c>
      <c r="B12">
        <f>Strains!B12</f>
        <v>11</v>
      </c>
      <c r="C12">
        <f>Strains!C12</f>
        <v>980007</v>
      </c>
      <c r="D12">
        <f>Strains!D12</f>
        <v>41538.710594791664</v>
      </c>
      <c r="E12">
        <f>Strains!E12</f>
        <v>71.87</v>
      </c>
      <c r="F12">
        <f>Strains!F12</f>
        <v>35.935000000000002</v>
      </c>
      <c r="G12">
        <f>Strains!G12</f>
        <v>-135.1</v>
      </c>
      <c r="H12">
        <f>Strains!H12</f>
        <v>-90.2</v>
      </c>
      <c r="I12">
        <f>Strains!I12</f>
        <v>4.5</v>
      </c>
      <c r="J12">
        <f>Strains!J12</f>
        <v>24.736999999999998</v>
      </c>
      <c r="K12">
        <f>Strains!K12</f>
        <v>-1.66</v>
      </c>
      <c r="L12">
        <f>Strains!L12</f>
        <v>103.56</v>
      </c>
      <c r="M12">
        <f>Strains!M12</f>
        <v>0</v>
      </c>
      <c r="N12" t="str">
        <f>Strains!N12</f>
        <v>OFF</v>
      </c>
      <c r="O12">
        <f>Strains!O12</f>
        <v>32</v>
      </c>
      <c r="P12">
        <f>Strains!P12</f>
        <v>360000</v>
      </c>
      <c r="Q12">
        <f>Strains!Q12</f>
        <v>1339</v>
      </c>
      <c r="R12">
        <f>Strains!R12</f>
        <v>475</v>
      </c>
      <c r="S12">
        <f>Strains!S12</f>
        <v>112</v>
      </c>
      <c r="T12">
        <f>Strains!T12</f>
        <v>7.6473988737783944</v>
      </c>
      <c r="U12">
        <f>Strains!U12</f>
        <v>0.33170136163922714</v>
      </c>
      <c r="V12">
        <f>Strains!V12</f>
        <v>-90.312964790970867</v>
      </c>
      <c r="W12">
        <f>Strains!W12</f>
        <v>1.4369287812935633E-2</v>
      </c>
      <c r="X12">
        <f>Strains!X12</f>
        <v>0.81381456094301829</v>
      </c>
      <c r="Y12">
        <f>Strains!Y12</f>
        <v>3.5567211018221051E-2</v>
      </c>
      <c r="Z12">
        <f>Strains!Z12</f>
        <v>3.2337792090887851</v>
      </c>
      <c r="AA12">
        <f>Strains!AA12</f>
        <v>9.2370359337584904E-2</v>
      </c>
      <c r="AB12" t="str">
        <f>Strains!AB12</f>
        <v>****</v>
      </c>
      <c r="AC12" t="str">
        <f>Strains!AC12</f>
        <v>****</v>
      </c>
      <c r="AD12">
        <f>Strains!AD12</f>
        <v>1.2911466808818579</v>
      </c>
      <c r="AF12">
        <v>11</v>
      </c>
      <c r="AG12">
        <f t="shared" si="2"/>
        <v>-90.312964790970867</v>
      </c>
      <c r="AH12">
        <f t="shared" si="3"/>
        <v>1.4369287812935633E-2</v>
      </c>
    </row>
    <row r="13" spans="1:34">
      <c r="A13">
        <f>Strains!A13</f>
        <v>12</v>
      </c>
      <c r="B13">
        <f>Strains!B13</f>
        <v>12</v>
      </c>
      <c r="C13">
        <f>Strains!C13</f>
        <v>980007</v>
      </c>
      <c r="D13">
        <f>Strains!D13</f>
        <v>41538.726218981479</v>
      </c>
      <c r="E13">
        <f>Strains!E13</f>
        <v>71.87</v>
      </c>
      <c r="F13">
        <f>Strains!F13</f>
        <v>35.935000000000002</v>
      </c>
      <c r="G13">
        <f>Strains!G13</f>
        <v>-135.1</v>
      </c>
      <c r="H13">
        <f>Strains!H13</f>
        <v>-90.2</v>
      </c>
      <c r="I13">
        <f>Strains!I13</f>
        <v>4.5</v>
      </c>
      <c r="J13">
        <f>Strains!J13</f>
        <v>30.045000000000002</v>
      </c>
      <c r="K13">
        <f>Strains!K13</f>
        <v>-1.66</v>
      </c>
      <c r="L13">
        <f>Strains!L13</f>
        <v>47.622999999999998</v>
      </c>
      <c r="M13">
        <f>Strains!M13</f>
        <v>0</v>
      </c>
      <c r="N13" t="str">
        <f>Strains!N13</f>
        <v>OFF</v>
      </c>
      <c r="O13">
        <f>Strains!O13</f>
        <v>32</v>
      </c>
      <c r="P13">
        <f>Strains!P13</f>
        <v>349000</v>
      </c>
      <c r="Q13">
        <f>Strains!Q13</f>
        <v>1302</v>
      </c>
      <c r="R13">
        <f>Strains!R13</f>
        <v>515</v>
      </c>
      <c r="S13">
        <f>Strains!S13</f>
        <v>109</v>
      </c>
      <c r="T13">
        <f>Strains!T13</f>
        <v>8.6838561679643576</v>
      </c>
      <c r="U13">
        <f>Strains!U13</f>
        <v>0.40643841545558235</v>
      </c>
      <c r="V13">
        <f>Strains!V13</f>
        <v>-90.213579879949407</v>
      </c>
      <c r="W13">
        <f>Strains!W13</f>
        <v>1.6821257062371725E-2</v>
      </c>
      <c r="X13">
        <f>Strains!X13</f>
        <v>0.88849392213801248</v>
      </c>
      <c r="Y13">
        <f>Strains!Y13</f>
        <v>4.3094600159685956E-2</v>
      </c>
      <c r="Z13">
        <f>Strains!Z13</f>
        <v>3.7246637300648406</v>
      </c>
      <c r="AA13">
        <f>Strains!AA13</f>
        <v>0.1243954295788437</v>
      </c>
      <c r="AB13" t="str">
        <f>Strains!AB13</f>
        <v>****</v>
      </c>
      <c r="AC13" t="str">
        <f>Strains!AC13</f>
        <v>****</v>
      </c>
      <c r="AD13">
        <f>Strains!AD13</f>
        <v>1.4495093611589791</v>
      </c>
    </row>
    <row r="14" spans="1:34">
      <c r="A14">
        <f>Strains!A14</f>
        <v>13</v>
      </c>
      <c r="B14">
        <f>Strains!B14</f>
        <v>13</v>
      </c>
      <c r="C14">
        <f>Strains!C14</f>
        <v>980007</v>
      </c>
      <c r="D14">
        <f>Strains!D14</f>
        <v>41538.741428587964</v>
      </c>
      <c r="E14">
        <f>Strains!E14</f>
        <v>71.87</v>
      </c>
      <c r="F14">
        <f>Strains!F14</f>
        <v>35.935000000000002</v>
      </c>
      <c r="G14">
        <f>Strains!G14</f>
        <v>-135.1</v>
      </c>
      <c r="H14">
        <f>Strains!H14</f>
        <v>-90.2</v>
      </c>
      <c r="I14">
        <f>Strains!I14</f>
        <v>4.5</v>
      </c>
      <c r="J14">
        <f>Strains!J14</f>
        <v>30.113</v>
      </c>
      <c r="K14">
        <f>Strains!K14</f>
        <v>-1.66</v>
      </c>
      <c r="L14">
        <f>Strains!L14</f>
        <v>50.942999999999998</v>
      </c>
      <c r="M14">
        <f>Strains!M14</f>
        <v>0</v>
      </c>
      <c r="N14" t="str">
        <f>Strains!N14</f>
        <v>OFF</v>
      </c>
      <c r="O14">
        <f>Strains!O14</f>
        <v>32</v>
      </c>
      <c r="P14">
        <f>Strains!P14</f>
        <v>331000</v>
      </c>
      <c r="Q14">
        <f>Strains!Q14</f>
        <v>1239</v>
      </c>
      <c r="R14">
        <f>Strains!R14</f>
        <v>465</v>
      </c>
      <c r="S14">
        <f>Strains!S14</f>
        <v>83</v>
      </c>
      <c r="T14">
        <f>Strains!T14</f>
        <v>8.2751078364904807</v>
      </c>
      <c r="U14">
        <f>Strains!U14</f>
        <v>0.4941307896967066</v>
      </c>
      <c r="V14">
        <f>Strains!V14</f>
        <v>-90.267257513565966</v>
      </c>
      <c r="W14">
        <f>Strains!W14</f>
        <v>2.0071696909175266E-2</v>
      </c>
      <c r="X14">
        <f>Strains!X14</f>
        <v>0.82896481937600008</v>
      </c>
      <c r="Y14">
        <f>Strains!Y14</f>
        <v>5.0137443265833616E-2</v>
      </c>
      <c r="Z14">
        <f>Strains!Z14</f>
        <v>3.6106633502369734</v>
      </c>
      <c r="AA14">
        <f>Strains!AA14</f>
        <v>0.14068360341531291</v>
      </c>
      <c r="AB14" t="str">
        <f>Strains!AB14</f>
        <v>****</v>
      </c>
      <c r="AC14" t="str">
        <f>Strains!AC14</f>
        <v>****</v>
      </c>
      <c r="AD14">
        <f>Strains!AD14</f>
        <v>1.7551347257228016</v>
      </c>
    </row>
    <row r="15" spans="1:34">
      <c r="A15">
        <f>Strains!A15</f>
        <v>14</v>
      </c>
      <c r="B15">
        <f>Strains!B15</f>
        <v>14</v>
      </c>
      <c r="C15">
        <f>Strains!C15</f>
        <v>980007</v>
      </c>
      <c r="D15">
        <f>Strains!D15</f>
        <v>41538.75586759259</v>
      </c>
      <c r="E15">
        <f>Strains!E15</f>
        <v>71.87</v>
      </c>
      <c r="F15">
        <f>Strains!F15</f>
        <v>35.935000000000002</v>
      </c>
      <c r="G15">
        <f>Strains!G15</f>
        <v>-135.1</v>
      </c>
      <c r="H15">
        <f>Strains!H15</f>
        <v>-90.2</v>
      </c>
      <c r="I15">
        <f>Strains!I15</f>
        <v>4.5</v>
      </c>
      <c r="J15">
        <f>Strains!J15</f>
        <v>30.030999999999999</v>
      </c>
      <c r="K15">
        <f>Strains!K15</f>
        <v>-1.66</v>
      </c>
      <c r="L15">
        <f>Strains!L15</f>
        <v>54.313000000000002</v>
      </c>
      <c r="M15">
        <f>Strains!M15</f>
        <v>0</v>
      </c>
      <c r="N15" t="str">
        <f>Strains!N15</f>
        <v>OFF</v>
      </c>
      <c r="O15">
        <f>Strains!O15</f>
        <v>32</v>
      </c>
      <c r="P15">
        <f>Strains!P15</f>
        <v>386000</v>
      </c>
      <c r="Q15">
        <f>Strains!Q15</f>
        <v>1444</v>
      </c>
      <c r="R15">
        <f>Strains!R15</f>
        <v>475</v>
      </c>
      <c r="S15">
        <f>Strains!S15</f>
        <v>100</v>
      </c>
      <c r="T15">
        <f>Strains!T15</f>
        <v>8.5131833340971585</v>
      </c>
      <c r="U15">
        <f>Strains!U15</f>
        <v>0.49833402311091546</v>
      </c>
      <c r="V15">
        <f>Strains!V15</f>
        <v>-90.237465210514642</v>
      </c>
      <c r="W15">
        <f>Strains!W15</f>
        <v>2.2609465266898474E-2</v>
      </c>
      <c r="X15">
        <f>Strains!X15</f>
        <v>0.94995299115704279</v>
      </c>
      <c r="Y15">
        <f>Strains!Y15</f>
        <v>5.9003208181050863E-2</v>
      </c>
      <c r="Z15">
        <f>Strains!Z15</f>
        <v>3.8938523492855968</v>
      </c>
      <c r="AA15">
        <f>Strains!AA15</f>
        <v>0.16839514083983173</v>
      </c>
      <c r="AB15" t="str">
        <f>Strains!AB15</f>
        <v>****</v>
      </c>
      <c r="AC15" t="str">
        <f>Strains!AC15</f>
        <v>****</v>
      </c>
      <c r="AD15">
        <f>Strains!AD15</f>
        <v>1.8638164003222055</v>
      </c>
    </row>
    <row r="16" spans="1:34">
      <c r="A16">
        <f>Strains!A16</f>
        <v>15</v>
      </c>
      <c r="B16">
        <f>Strains!B16</f>
        <v>15</v>
      </c>
      <c r="C16">
        <f>Strains!C16</f>
        <v>980007</v>
      </c>
      <c r="D16">
        <f>Strains!D16</f>
        <v>41538.772712962964</v>
      </c>
      <c r="E16">
        <f>Strains!E16</f>
        <v>71.87</v>
      </c>
      <c r="F16">
        <f>Strains!F16</f>
        <v>35.935000000000002</v>
      </c>
      <c r="G16">
        <f>Strains!G16</f>
        <v>-135.1</v>
      </c>
      <c r="H16">
        <f>Strains!H16</f>
        <v>-90.2</v>
      </c>
      <c r="I16">
        <f>Strains!I16</f>
        <v>4.5</v>
      </c>
      <c r="J16">
        <f>Strains!J16</f>
        <v>29.501999999999999</v>
      </c>
      <c r="K16">
        <f>Strains!K16</f>
        <v>-1.66</v>
      </c>
      <c r="L16">
        <f>Strains!L16</f>
        <v>57.575000000000003</v>
      </c>
      <c r="M16">
        <f>Strains!M16</f>
        <v>0</v>
      </c>
      <c r="N16" t="str">
        <f>Strains!N16</f>
        <v>OFF</v>
      </c>
      <c r="O16">
        <f>Strains!O16</f>
        <v>32</v>
      </c>
      <c r="P16">
        <f>Strains!P16</f>
        <v>463000</v>
      </c>
      <c r="Q16">
        <f>Strains!Q16</f>
        <v>1735</v>
      </c>
      <c r="R16">
        <f>Strains!R16</f>
        <v>498</v>
      </c>
      <c r="S16">
        <f>Strains!S16</f>
        <v>113</v>
      </c>
      <c r="T16">
        <f>Strains!T16</f>
        <v>7.9571171711709949</v>
      </c>
      <c r="U16">
        <f>Strains!U16</f>
        <v>0.39485164596452321</v>
      </c>
      <c r="V16">
        <f>Strains!V16</f>
        <v>-90.024067814364983</v>
      </c>
      <c r="W16">
        <f>Strains!W16</f>
        <v>2.4455704081283634E-2</v>
      </c>
      <c r="X16">
        <f>Strains!X16</f>
        <v>1.2248250379526158</v>
      </c>
      <c r="Y16">
        <f>Strains!Y16</f>
        <v>7.3926974862123143E-2</v>
      </c>
      <c r="Z16">
        <f>Strains!Z16</f>
        <v>4.4633516553156127</v>
      </c>
      <c r="AA16">
        <f>Strains!AA16</f>
        <v>0.20485727420396005</v>
      </c>
      <c r="AB16" t="str">
        <f>Strains!AB16</f>
        <v>****</v>
      </c>
      <c r="AC16" t="str">
        <f>Strains!AC16</f>
        <v>****</v>
      </c>
      <c r="AD16">
        <f>Strains!AD16</f>
        <v>1.5636621154056491</v>
      </c>
    </row>
    <row r="17" spans="1:30">
      <c r="A17">
        <f>Strains!A17</f>
        <v>16</v>
      </c>
      <c r="B17">
        <f>Strains!B17</f>
        <v>16</v>
      </c>
      <c r="C17">
        <f>Strains!C17</f>
        <v>980007</v>
      </c>
      <c r="D17">
        <f>Strains!D17</f>
        <v>41538.792883449074</v>
      </c>
      <c r="E17">
        <f>Strains!E17</f>
        <v>71.87</v>
      </c>
      <c r="F17">
        <f>Strains!F17</f>
        <v>35.935000000000002</v>
      </c>
      <c r="G17">
        <f>Strains!G17</f>
        <v>-135.1</v>
      </c>
      <c r="H17">
        <f>Strains!H17</f>
        <v>-90.2</v>
      </c>
      <c r="I17">
        <f>Strains!I17</f>
        <v>4.5</v>
      </c>
      <c r="J17">
        <f>Strains!J17</f>
        <v>28.934000000000001</v>
      </c>
      <c r="K17">
        <f>Strains!K17</f>
        <v>-1.66</v>
      </c>
      <c r="L17">
        <f>Strains!L17</f>
        <v>60.893000000000001</v>
      </c>
      <c r="M17">
        <f>Strains!M17</f>
        <v>0</v>
      </c>
      <c r="N17" t="str">
        <f>Strains!N17</f>
        <v>OFF</v>
      </c>
      <c r="O17">
        <f>Strains!O17</f>
        <v>32</v>
      </c>
      <c r="P17">
        <f>Strains!P17</f>
        <v>504030</v>
      </c>
      <c r="Q17">
        <f>Strains!Q17</f>
        <v>1888</v>
      </c>
      <c r="R17">
        <f>Strains!R17</f>
        <v>452</v>
      </c>
      <c r="S17">
        <f>Strains!S17</f>
        <v>160</v>
      </c>
      <c r="T17">
        <f>Strains!T17</f>
        <v>5.5695890508605084</v>
      </c>
      <c r="U17">
        <f>Strains!U17</f>
        <v>0.26138405789719488</v>
      </c>
      <c r="V17">
        <f>Strains!V17</f>
        <v>-90.016527184592377</v>
      </c>
      <c r="W17">
        <f>Strains!W17</f>
        <v>2.2612418138589389E-2</v>
      </c>
      <c r="X17">
        <f>Strains!X17</f>
        <v>1.1775210703098202</v>
      </c>
      <c r="Y17">
        <f>Strains!Y17</f>
        <v>6.7529512057595123E-2</v>
      </c>
      <c r="Z17">
        <f>Strains!Z17</f>
        <v>4.6120532516739692</v>
      </c>
      <c r="AA17">
        <f>Strains!AA17</f>
        <v>0.13647051180547845</v>
      </c>
      <c r="AB17" t="str">
        <f>Strains!AB17</f>
        <v>****</v>
      </c>
      <c r="AC17" t="str">
        <f>Strains!AC17</f>
        <v>****</v>
      </c>
      <c r="AD17">
        <f>Strains!AD17</f>
        <v>1.1691561629320288</v>
      </c>
    </row>
    <row r="18" spans="1:30">
      <c r="A18">
        <f>Strains!A18</f>
        <v>17</v>
      </c>
      <c r="B18">
        <f>Strains!B18</f>
        <v>17</v>
      </c>
      <c r="C18">
        <f>Strains!C18</f>
        <v>980007</v>
      </c>
      <c r="D18">
        <f>Strains!D18</f>
        <v>41538.814975694448</v>
      </c>
      <c r="E18">
        <f>Strains!E18</f>
        <v>71.87</v>
      </c>
      <c r="F18">
        <f>Strains!F18</f>
        <v>35.935000000000002</v>
      </c>
      <c r="G18">
        <f>Strains!G18</f>
        <v>-135.1</v>
      </c>
      <c r="H18">
        <f>Strains!H18</f>
        <v>-90.2</v>
      </c>
      <c r="I18">
        <f>Strains!I18</f>
        <v>4.5</v>
      </c>
      <c r="J18">
        <f>Strains!J18</f>
        <v>28.998000000000001</v>
      </c>
      <c r="K18">
        <f>Strains!K18</f>
        <v>-1.66</v>
      </c>
      <c r="L18">
        <f>Strains!L18</f>
        <v>64.13</v>
      </c>
      <c r="M18">
        <f>Strains!M18</f>
        <v>0</v>
      </c>
      <c r="N18" t="str">
        <f>Strains!N18</f>
        <v>OFF</v>
      </c>
      <c r="O18">
        <f>Strains!O18</f>
        <v>32</v>
      </c>
      <c r="P18">
        <f>Strains!P18</f>
        <v>500000</v>
      </c>
      <c r="Q18">
        <f>Strains!Q18</f>
        <v>1891</v>
      </c>
      <c r="R18">
        <f>Strains!R18</f>
        <v>547</v>
      </c>
      <c r="S18">
        <f>Strains!S18</f>
        <v>147</v>
      </c>
      <c r="T18">
        <f>Strains!T18</f>
        <v>8.0565420056319894</v>
      </c>
      <c r="U18">
        <f>Strains!U18</f>
        <v>0.28502034781142932</v>
      </c>
      <c r="V18">
        <f>Strains!V18</f>
        <v>-90.045881383459232</v>
      </c>
      <c r="W18">
        <f>Strains!W18</f>
        <v>1.5924203502146076E-2</v>
      </c>
      <c r="X18">
        <f>Strains!X18</f>
        <v>1.1034581709286841</v>
      </c>
      <c r="Y18">
        <f>Strains!Y18</f>
        <v>4.4663740551834405E-2</v>
      </c>
      <c r="Z18">
        <f>Strains!Z18</f>
        <v>4.3297213993172203</v>
      </c>
      <c r="AA18">
        <f>Strains!AA18</f>
        <v>0.12376535244525938</v>
      </c>
      <c r="AB18" t="str">
        <f>Strains!AB18</f>
        <v>****</v>
      </c>
      <c r="AC18" t="str">
        <f>Strains!AC18</f>
        <v>****</v>
      </c>
      <c r="AD18">
        <f>Strains!AD18</f>
        <v>1.1965801579534927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2:O59"/>
  <sheetViews>
    <sheetView tabSelected="1" topLeftCell="K1" zoomScale="115" zoomScaleNormal="115" workbookViewId="0">
      <selection activeCell="M8" sqref="M8"/>
    </sheetView>
  </sheetViews>
  <sheetFormatPr defaultRowHeight="15"/>
  <cols>
    <col min="8" max="8" width="12" bestFit="1" customWidth="1"/>
    <col min="12" max="12" width="14" bestFit="1" customWidth="1"/>
    <col min="13" max="13" width="10.42578125" customWidth="1"/>
    <col min="14" max="14" width="12.5703125" customWidth="1"/>
  </cols>
  <sheetData>
    <row r="2" spans="4:15">
      <c r="F2" t="s">
        <v>134</v>
      </c>
      <c r="M2" s="6" t="s">
        <v>137</v>
      </c>
    </row>
    <row r="3" spans="4:15">
      <c r="F3" s="14" t="s">
        <v>94</v>
      </c>
      <c r="G3" s="14" t="s">
        <v>97</v>
      </c>
      <c r="H3" s="14"/>
      <c r="I3" s="14" t="s">
        <v>96</v>
      </c>
      <c r="J3" s="14"/>
      <c r="K3" s="6" t="s">
        <v>236</v>
      </c>
      <c r="M3" s="9" t="s">
        <v>138</v>
      </c>
    </row>
    <row r="4" spans="4:15">
      <c r="F4" s="14"/>
      <c r="G4" s="7" t="s">
        <v>35</v>
      </c>
      <c r="H4" s="7" t="s">
        <v>95</v>
      </c>
      <c r="I4" s="7" t="s">
        <v>35</v>
      </c>
      <c r="J4" s="7" t="s">
        <v>95</v>
      </c>
      <c r="K4" s="7" t="s">
        <v>35</v>
      </c>
      <c r="L4" s="7" t="s">
        <v>237</v>
      </c>
      <c r="M4" s="7" t="s">
        <v>238</v>
      </c>
    </row>
    <row r="5" spans="4:15">
      <c r="D5" t="s">
        <v>135</v>
      </c>
      <c r="E5">
        <f>Strains!B2</f>
        <v>1</v>
      </c>
      <c r="F5" s="8">
        <v>1</v>
      </c>
      <c r="G5">
        <f>Strains!V2</f>
        <v>-90.26863150366006</v>
      </c>
      <c r="H5">
        <f>Strains!W2</f>
        <v>1.126525025087643E-2</v>
      </c>
      <c r="I5">
        <v>-90.256823947068071</v>
      </c>
      <c r="J5">
        <v>1.4456435153099884E-2</v>
      </c>
      <c r="K5">
        <f>AVERAGE(G5,G16,G27,G38,G49,I5,I16)</f>
        <v>-90.245808151964681</v>
      </c>
      <c r="L5" s="12">
        <f>AVERAGE(I5:I6,I13:I15)</f>
        <v>-90.274914959630763</v>
      </c>
      <c r="M5" s="12">
        <f>AVERAGE(I8:I11)</f>
        <v>-90.081273517832955</v>
      </c>
      <c r="N5" s="11" t="s">
        <v>96</v>
      </c>
      <c r="O5" s="11" t="s">
        <v>135</v>
      </c>
    </row>
    <row r="6" spans="4:15">
      <c r="E6">
        <f>Strains!B3</f>
        <v>2</v>
      </c>
      <c r="F6" s="8">
        <v>2</v>
      </c>
      <c r="G6">
        <f>Strains!V3</f>
        <v>-90.259806156670692</v>
      </c>
      <c r="H6">
        <f>Strains!W3</f>
        <v>1.4926498254592935E-2</v>
      </c>
      <c r="I6">
        <v>-90.290757566449543</v>
      </c>
      <c r="J6">
        <v>1.1388468808015018E-2</v>
      </c>
      <c r="K6">
        <f>AVERAGE(G6,G17,G28,G39,G50,I6,I17)</f>
        <v>-90.264475140676637</v>
      </c>
      <c r="L6" s="12">
        <f>AVERAGE(G5:G6,G14:G15)</f>
        <v>-90.275149446254716</v>
      </c>
      <c r="M6" s="12">
        <f>AVERAGE(G8:G11)</f>
        <v>-90.038396753790238</v>
      </c>
      <c r="N6" s="11" t="s">
        <v>97</v>
      </c>
      <c r="O6" s="11"/>
    </row>
    <row r="7" spans="4:15">
      <c r="E7">
        <f>Strains!B4</f>
        <v>3</v>
      </c>
      <c r="F7" s="8">
        <v>3</v>
      </c>
      <c r="G7">
        <f>Strains!V4</f>
        <v>-90.117222160548579</v>
      </c>
      <c r="H7">
        <f>Strains!W4</f>
        <v>2.1660926391455931E-2</v>
      </c>
      <c r="I7">
        <v>-90.057406176639859</v>
      </c>
      <c r="J7">
        <v>2.0718127186059771E-2</v>
      </c>
      <c r="K7">
        <f>AVERAGE(G7,G18,G29,G40,G51,I7,I18)</f>
        <v>-90.155881384354416</v>
      </c>
      <c r="L7" s="13">
        <f>AVERAGE(I16:I17,I24:I26)</f>
        <v>-90.253941835981692</v>
      </c>
      <c r="M7" s="13">
        <f>AVERAGE(I19:I22)</f>
        <v>-90.038002121448287</v>
      </c>
      <c r="N7" s="10" t="s">
        <v>96</v>
      </c>
      <c r="O7" s="10" t="s">
        <v>136</v>
      </c>
    </row>
    <row r="8" spans="4:15">
      <c r="E8">
        <f>Strains!B5</f>
        <v>4</v>
      </c>
      <c r="F8" s="8">
        <v>4</v>
      </c>
      <c r="G8">
        <f>Strains!V5</f>
        <v>-90.081960824121836</v>
      </c>
      <c r="H8">
        <f>Strains!W5</f>
        <v>1.5358992630382144E-2</v>
      </c>
      <c r="I8">
        <v>-90.10514934953234</v>
      </c>
      <c r="J8">
        <v>1.5079846145657022E-2</v>
      </c>
      <c r="K8">
        <f>AVERAGE(G8,G19,I8,I19,G30,G41,G52)</f>
        <v>-90.042694304116409</v>
      </c>
      <c r="L8" s="13">
        <f>AVERAGE(G16:G17,G25:G26)</f>
        <v>-90.241257883337056</v>
      </c>
      <c r="M8" s="13">
        <f>AVERAGE(G19:G22)</f>
        <v>-90.027808565252229</v>
      </c>
      <c r="N8" s="10" t="s">
        <v>97</v>
      </c>
      <c r="O8" s="10"/>
    </row>
    <row r="9" spans="4:15">
      <c r="E9">
        <f>Strains!B6</f>
        <v>5</v>
      </c>
      <c r="F9" s="8">
        <v>5</v>
      </c>
      <c r="G9">
        <f>Strains!V6</f>
        <v>-89.993817305272103</v>
      </c>
      <c r="H9">
        <f>Strains!W6</f>
        <v>2.5575142270066565E-2</v>
      </c>
      <c r="I9">
        <v>-90.067411127128878</v>
      </c>
      <c r="J9">
        <v>2.2961464029268411E-2</v>
      </c>
      <c r="K9">
        <f>AVERAGE(G9,I9,G20,I20,G31,G42)</f>
        <v>-90.032025533479043</v>
      </c>
    </row>
    <row r="10" spans="4:15">
      <c r="E10">
        <f>Strains!B7</f>
        <v>6</v>
      </c>
      <c r="F10" s="8">
        <v>6</v>
      </c>
      <c r="G10">
        <f>Strains!V7</f>
        <v>-90.015158833112267</v>
      </c>
      <c r="H10">
        <f>Strains!W7</f>
        <v>2.6545359884969737E-2</v>
      </c>
      <c r="I10">
        <v>-90.04619926510459</v>
      </c>
      <c r="J10">
        <v>2.1176193991113857E-2</v>
      </c>
      <c r="K10">
        <f>AVERAGE(G10,I10,G21,I21,G32,G43)</f>
        <v>-90.04902937058695</v>
      </c>
    </row>
    <row r="11" spans="4:15">
      <c r="E11">
        <f>Strains!B8</f>
        <v>7</v>
      </c>
      <c r="F11" s="8">
        <v>7</v>
      </c>
      <c r="G11">
        <f>Strains!V8</f>
        <v>-90.06265005265476</v>
      </c>
      <c r="H11">
        <f>Strains!W8</f>
        <v>2.7222909622745185E-2</v>
      </c>
      <c r="I11">
        <v>-90.106334329566025</v>
      </c>
      <c r="J11">
        <v>1.6386749055373368E-2</v>
      </c>
      <c r="K11">
        <f t="shared" ref="K11:K14" si="0">AVERAGE(G11,I11,G22,I22,G33,G44)</f>
        <v>-90.055060598856343</v>
      </c>
    </row>
    <row r="12" spans="4:15">
      <c r="E12">
        <f>Strains!B9</f>
        <v>8</v>
      </c>
      <c r="F12" s="8">
        <v>8</v>
      </c>
      <c r="G12">
        <f>Strains!V9</f>
        <v>-90.183345505728354</v>
      </c>
      <c r="H12">
        <f>Strains!W9</f>
        <v>1.6881930202447836E-2</v>
      </c>
      <c r="I12">
        <v>-90.163187081587409</v>
      </c>
      <c r="J12">
        <v>1.858315141701266E-2</v>
      </c>
      <c r="K12">
        <f t="shared" si="0"/>
        <v>-90.196391772032356</v>
      </c>
    </row>
    <row r="13" spans="4:15">
      <c r="E13">
        <f>Strains!B10</f>
        <v>9</v>
      </c>
      <c r="F13" s="8">
        <v>9</v>
      </c>
      <c r="G13">
        <f>Strains!V10</f>
        <v>-90.248547713787772</v>
      </c>
      <c r="H13">
        <f>Strains!W10</f>
        <v>1.3580258135507473E-2</v>
      </c>
      <c r="I13">
        <v>-90.32369192563867</v>
      </c>
      <c r="J13">
        <v>1.2112999958292492E-2</v>
      </c>
      <c r="K13">
        <f t="shared" si="0"/>
        <v>-90.257089247589917</v>
      </c>
    </row>
    <row r="14" spans="4:15">
      <c r="E14">
        <f>Strains!B11</f>
        <v>10</v>
      </c>
      <c r="F14" s="8">
        <v>10</v>
      </c>
      <c r="G14">
        <f>Strains!V11</f>
        <v>-90.265997411949016</v>
      </c>
      <c r="H14">
        <f>Strains!W11</f>
        <v>1.6819392531379027E-2</v>
      </c>
      <c r="I14">
        <v>-90.263779391031719</v>
      </c>
      <c r="J14">
        <v>1.6390248303887037E-2</v>
      </c>
      <c r="K14">
        <f t="shared" si="0"/>
        <v>-90.248816133949177</v>
      </c>
    </row>
    <row r="15" spans="4:15">
      <c r="E15">
        <f>Strains!B12</f>
        <v>11</v>
      </c>
      <c r="F15" s="8">
        <v>11</v>
      </c>
      <c r="G15">
        <f>AVERAGE(Strains!V12,Strains!V50)</f>
        <v>-90.306162712739081</v>
      </c>
      <c r="H15">
        <f>Strains!W12</f>
        <v>1.4369287812935633E-2</v>
      </c>
      <c r="I15">
        <v>-90.2395219679658</v>
      </c>
      <c r="J15">
        <v>1.9224604106885354E-2</v>
      </c>
      <c r="K15">
        <f>AVERAGE(G15,I15,G26,I26,G37,G48)</f>
        <v>-90.248231812349786</v>
      </c>
      <c r="L15" t="s">
        <v>237</v>
      </c>
      <c r="M15" t="s">
        <v>238</v>
      </c>
    </row>
    <row r="16" spans="4:15">
      <c r="D16" t="s">
        <v>136</v>
      </c>
      <c r="E16">
        <f>Strains!B13</f>
        <v>12</v>
      </c>
      <c r="F16" s="8">
        <v>1</v>
      </c>
      <c r="G16">
        <f>Strains!V13</f>
        <v>-90.213579879949407</v>
      </c>
      <c r="H16">
        <f>Strains!W13</f>
        <v>1.6821257062371725E-2</v>
      </c>
      <c r="I16">
        <v>-90.27442625113882</v>
      </c>
      <c r="J16">
        <v>1.558738032166236E-2</v>
      </c>
      <c r="M16" t="s">
        <v>96</v>
      </c>
    </row>
    <row r="17" spans="4:10">
      <c r="E17">
        <f>Strains!B14</f>
        <v>13</v>
      </c>
      <c r="F17" s="8">
        <v>2</v>
      </c>
      <c r="G17">
        <f>Strains!V14</f>
        <v>-90.267257513565966</v>
      </c>
      <c r="H17">
        <f>Strains!W14</f>
        <v>2.0071696909175266E-2</v>
      </c>
      <c r="I17">
        <v>-90.281633321367252</v>
      </c>
      <c r="J17">
        <v>1.5833974078087076E-2</v>
      </c>
    </row>
    <row r="18" spans="4:10">
      <c r="E18">
        <f>Strains!B15</f>
        <v>14</v>
      </c>
      <c r="F18" s="8">
        <v>3</v>
      </c>
      <c r="G18">
        <f>Strains!V15</f>
        <v>-90.237465210514642</v>
      </c>
      <c r="H18">
        <f>Strains!W15</f>
        <v>2.2609465266898474E-2</v>
      </c>
      <c r="I18">
        <v>-90.231750477231216</v>
      </c>
      <c r="J18">
        <v>2.3224595369651581E-2</v>
      </c>
    </row>
    <row r="19" spans="4:10">
      <c r="E19">
        <f>Strains!B16</f>
        <v>15</v>
      </c>
      <c r="F19" s="8">
        <v>4</v>
      </c>
      <c r="G19">
        <f>Strains!V16</f>
        <v>-90.024067814364983</v>
      </c>
      <c r="H19">
        <f>Strains!W16</f>
        <v>2.4455704081283634E-2</v>
      </c>
      <c r="I19">
        <v>-89.947091641392547</v>
      </c>
      <c r="J19">
        <v>3.3393412636243743E-2</v>
      </c>
    </row>
    <row r="20" spans="4:10">
      <c r="E20">
        <f>Strains!B17</f>
        <v>16</v>
      </c>
      <c r="F20" s="8">
        <v>5</v>
      </c>
      <c r="G20">
        <f>Strains!V17</f>
        <v>-90.016527184592377</v>
      </c>
      <c r="H20">
        <f>Strains!W17</f>
        <v>2.2612418138589389E-2</v>
      </c>
      <c r="I20">
        <v>-90.071002062749159</v>
      </c>
      <c r="J20">
        <v>4.9938493031020055E-2</v>
      </c>
    </row>
    <row r="21" spans="4:10">
      <c r="E21">
        <f>Strains!B18</f>
        <v>17</v>
      </c>
      <c r="F21" s="8">
        <v>6</v>
      </c>
      <c r="G21">
        <f>Strains!V18</f>
        <v>-90.045881383459232</v>
      </c>
      <c r="H21">
        <f>Strains!W18</f>
        <v>1.5924203502146076E-2</v>
      </c>
      <c r="I21">
        <v>-90.068540166729875</v>
      </c>
      <c r="J21">
        <v>3.5278389995811711E-2</v>
      </c>
    </row>
    <row r="22" spans="4:10">
      <c r="E22">
        <f>Strains!B19</f>
        <v>18</v>
      </c>
      <c r="F22" s="8">
        <v>7</v>
      </c>
      <c r="G22">
        <f>Strains!V19</f>
        <v>-90.024757878592325</v>
      </c>
      <c r="H22">
        <f>Strains!W19</f>
        <v>2.6823837865369134E-2</v>
      </c>
      <c r="I22">
        <v>-90.065374614921566</v>
      </c>
      <c r="J22">
        <v>1.7092003134122836E-2</v>
      </c>
    </row>
    <row r="23" spans="4:10">
      <c r="E23">
        <f>Strains!B20</f>
        <v>19</v>
      </c>
      <c r="F23" s="8">
        <v>8</v>
      </c>
      <c r="G23">
        <f>Strains!V20</f>
        <v>-90.250348014546248</v>
      </c>
      <c r="H23">
        <f>Strains!W20</f>
        <v>2.0520248793944849E-2</v>
      </c>
      <c r="I23">
        <v>-90.23897005944589</v>
      </c>
      <c r="J23">
        <v>1.6988567937720963E-2</v>
      </c>
    </row>
    <row r="24" spans="4:10">
      <c r="E24">
        <f>Strains!B21</f>
        <v>20</v>
      </c>
      <c r="F24" s="8">
        <v>9</v>
      </c>
      <c r="G24">
        <f>Strains!V21</f>
        <v>-90.215963075052841</v>
      </c>
      <c r="H24">
        <f>Strains!W21</f>
        <v>1.400848007770545E-2</v>
      </c>
      <c r="I24">
        <v>-90.261717136880904</v>
      </c>
      <c r="J24">
        <v>1.1423546195280269E-2</v>
      </c>
    </row>
    <row r="25" spans="4:10">
      <c r="E25">
        <f>Strains!B22</f>
        <v>21</v>
      </c>
      <c r="F25" s="8">
        <v>10</v>
      </c>
      <c r="G25">
        <f>Strains!V22</f>
        <v>-90.22962832428243</v>
      </c>
      <c r="H25">
        <f>Strains!W22</f>
        <v>1.6903074246689388E-2</v>
      </c>
      <c r="I25">
        <v>-90.241658602244058</v>
      </c>
      <c r="J25">
        <v>1.1213296923675375E-2</v>
      </c>
    </row>
    <row r="26" spans="4:10">
      <c r="E26">
        <f>Strains!B23</f>
        <v>22</v>
      </c>
      <c r="F26" s="8">
        <v>11</v>
      </c>
      <c r="G26">
        <f>Strains!V23</f>
        <v>-90.254565815550464</v>
      </c>
      <c r="H26">
        <f>Strains!W23</f>
        <v>1.5533597719556461E-2</v>
      </c>
      <c r="I26">
        <v>-90.21027386827744</v>
      </c>
      <c r="J26">
        <v>1.6702027215545437E-2</v>
      </c>
    </row>
    <row r="27" spans="4:10">
      <c r="D27">
        <v>1.05</v>
      </c>
      <c r="E27">
        <f>Strains!B24</f>
        <v>23</v>
      </c>
      <c r="F27" s="8">
        <v>1</v>
      </c>
      <c r="G27">
        <f>Strains!V24</f>
        <v>-90.242582870863401</v>
      </c>
      <c r="H27">
        <f>Strains!W24</f>
        <v>1.7087003627156844E-2</v>
      </c>
    </row>
    <row r="28" spans="4:10">
      <c r="E28">
        <f>Strains!B25</f>
        <v>24</v>
      </c>
      <c r="F28" s="8">
        <v>2</v>
      </c>
      <c r="G28">
        <f>Strains!V25</f>
        <v>-90.237527416011943</v>
      </c>
      <c r="H28">
        <f>Strains!W25</f>
        <v>1.3644872668739668E-2</v>
      </c>
    </row>
    <row r="29" spans="4:10">
      <c r="E29">
        <f>Strains!B26</f>
        <v>25</v>
      </c>
      <c r="F29" s="8">
        <v>3</v>
      </c>
      <c r="G29">
        <f>Strains!V26</f>
        <v>-90.180960344162358</v>
      </c>
      <c r="H29">
        <f>Strains!W26</f>
        <v>1.7599331460148932E-2</v>
      </c>
    </row>
    <row r="30" spans="4:10">
      <c r="E30">
        <f>Strains!B27</f>
        <v>26</v>
      </c>
      <c r="F30" s="8">
        <v>4</v>
      </c>
      <c r="G30">
        <f>Strains!V27</f>
        <v>-90.058265422479408</v>
      </c>
      <c r="H30">
        <f>Strains!W27</f>
        <v>2.1956305012679481E-2</v>
      </c>
    </row>
    <row r="31" spans="4:10">
      <c r="E31">
        <f>Strains!B28</f>
        <v>27</v>
      </c>
      <c r="F31" s="8">
        <v>5</v>
      </c>
      <c r="G31">
        <f>Strains!V28</f>
        <v>-90.061851886327148</v>
      </c>
      <c r="H31">
        <f>Strains!W28</f>
        <v>2.7012072988271279E-2</v>
      </c>
    </row>
    <row r="32" spans="4:10">
      <c r="E32">
        <f>Strains!B29</f>
        <v>28</v>
      </c>
      <c r="F32" s="8">
        <v>6</v>
      </c>
      <c r="G32">
        <f>Strains!V29</f>
        <v>-90.048007303042041</v>
      </c>
      <c r="H32">
        <f>Strains!W29</f>
        <v>2.1852412461552357E-2</v>
      </c>
    </row>
    <row r="33" spans="4:8">
      <c r="E33">
        <f>Strains!B30</f>
        <v>29</v>
      </c>
      <c r="F33" s="8">
        <v>7</v>
      </c>
      <c r="G33">
        <f>Strains!V30</f>
        <v>-89.997102417529788</v>
      </c>
      <c r="H33">
        <f>Strains!W30</f>
        <v>2.4945985133567602E-2</v>
      </c>
    </row>
    <row r="34" spans="4:8">
      <c r="E34">
        <f>Strains!B31</f>
        <v>30</v>
      </c>
      <c r="F34" s="8">
        <v>8</v>
      </c>
      <c r="G34">
        <f>Strains!V31</f>
        <v>-90.180065878881493</v>
      </c>
      <c r="H34">
        <f>Strains!W31</f>
        <v>1.4407917773332751E-2</v>
      </c>
    </row>
    <row r="35" spans="4:8">
      <c r="E35">
        <f>Strains!B32</f>
        <v>31</v>
      </c>
      <c r="F35" s="8">
        <v>9</v>
      </c>
      <c r="G35">
        <f>Strains!V32</f>
        <v>-90.249631859246691</v>
      </c>
      <c r="H35">
        <f>Strains!W32</f>
        <v>1.7331334355803148E-2</v>
      </c>
    </row>
    <row r="36" spans="4:8">
      <c r="E36">
        <f>Strains!B33</f>
        <v>32</v>
      </c>
      <c r="F36" s="8">
        <v>10</v>
      </c>
      <c r="G36">
        <f>Strains!V33</f>
        <v>-90.243071093701303</v>
      </c>
      <c r="H36">
        <f>Strains!W33</f>
        <v>1.5825122761090743E-2</v>
      </c>
    </row>
    <row r="37" spans="4:8">
      <c r="E37">
        <f>Strains!B34</f>
        <v>33</v>
      </c>
      <c r="F37" s="8">
        <v>11</v>
      </c>
      <c r="G37">
        <f>Strains!V34</f>
        <v>-90.249985530582393</v>
      </c>
      <c r="H37">
        <f>Strains!W34</f>
        <v>1.3006313920142478E-2</v>
      </c>
    </row>
    <row r="38" spans="4:8">
      <c r="D38">
        <v>0.45</v>
      </c>
      <c r="E38">
        <f>Strains!B35</f>
        <v>34</v>
      </c>
      <c r="F38" s="8">
        <v>1</v>
      </c>
      <c r="G38">
        <f>Strains!V35</f>
        <v>-90.22047779650616</v>
      </c>
      <c r="H38">
        <f>Strains!W35</f>
        <v>1.2846886146049832E-2</v>
      </c>
    </row>
    <row r="39" spans="4:8">
      <c r="E39">
        <f>Strains!B36</f>
        <v>35</v>
      </c>
      <c r="F39" s="8">
        <v>2</v>
      </c>
      <c r="G39">
        <f>Strains!V36</f>
        <v>-90.26355032378369</v>
      </c>
      <c r="H39">
        <f>Strains!W36</f>
        <v>1.1842862229118265E-2</v>
      </c>
    </row>
    <row r="40" spans="4:8">
      <c r="E40">
        <f>Strains!B37</f>
        <v>36</v>
      </c>
      <c r="F40" s="8">
        <v>3</v>
      </c>
      <c r="G40">
        <f>Strains!V37</f>
        <v>-90.110852999204823</v>
      </c>
      <c r="H40">
        <f>Strains!W37</f>
        <v>1.9613054872783121E-2</v>
      </c>
    </row>
    <row r="41" spans="4:8">
      <c r="E41">
        <f>Strains!B38</f>
        <v>37</v>
      </c>
      <c r="F41" s="8">
        <v>4</v>
      </c>
      <c r="G41">
        <f>Strains!V38</f>
        <v>-90.064769548024032</v>
      </c>
      <c r="H41">
        <f>Strains!W38</f>
        <v>1.7522039778007283E-2</v>
      </c>
    </row>
    <row r="42" spans="4:8">
      <c r="E42">
        <f>Strains!B39</f>
        <v>38</v>
      </c>
      <c r="F42" s="8">
        <v>5</v>
      </c>
      <c r="G42">
        <f>Strains!V39</f>
        <v>-89.981543634804567</v>
      </c>
      <c r="H42">
        <f>Strains!W39</f>
        <v>2.1850595096081997E-2</v>
      </c>
    </row>
    <row r="43" spans="4:8">
      <c r="E43">
        <f>Strains!B40</f>
        <v>39</v>
      </c>
      <c r="F43" s="8">
        <v>6</v>
      </c>
      <c r="G43">
        <f>Strains!V40</f>
        <v>-90.070389272073768</v>
      </c>
      <c r="H43">
        <f>Strains!W40</f>
        <v>2.3788074146842291E-2</v>
      </c>
    </row>
    <row r="44" spans="4:8">
      <c r="E44">
        <f>Strains!B41</f>
        <v>40</v>
      </c>
      <c r="F44" s="8">
        <v>7</v>
      </c>
      <c r="G44">
        <f>Strains!V41</f>
        <v>-90.074144299873566</v>
      </c>
      <c r="H44">
        <f>Strains!W41</f>
        <v>2.657984504406017E-2</v>
      </c>
    </row>
    <row r="45" spans="4:8">
      <c r="E45">
        <f>Strains!B42</f>
        <v>41</v>
      </c>
      <c r="F45" s="8">
        <v>8</v>
      </c>
      <c r="G45">
        <f>Strains!V42</f>
        <v>-90.162434092004673</v>
      </c>
      <c r="H45">
        <f>Strains!W42</f>
        <v>1.3553736229876741E-2</v>
      </c>
    </row>
    <row r="46" spans="4:8">
      <c r="E46">
        <f>Strains!B43</f>
        <v>42</v>
      </c>
      <c r="F46" s="8">
        <v>9</v>
      </c>
      <c r="G46">
        <f>Strains!V43</f>
        <v>-90.24298377493264</v>
      </c>
      <c r="H46">
        <f>Strains!W43</f>
        <v>1.3569740175202082E-2</v>
      </c>
    </row>
    <row r="47" spans="4:8">
      <c r="E47">
        <f>Strains!B44</f>
        <v>43</v>
      </c>
      <c r="F47" s="8">
        <v>10</v>
      </c>
      <c r="G47">
        <f>Strains!V44</f>
        <v>-90.24876198048652</v>
      </c>
      <c r="H47">
        <f>Strains!W44</f>
        <v>1.1538561054341661E-2</v>
      </c>
    </row>
    <row r="48" spans="4:8">
      <c r="E48">
        <f>Strains!B45</f>
        <v>44</v>
      </c>
      <c r="F48" s="8">
        <v>11</v>
      </c>
      <c r="G48">
        <f>Strains!V45</f>
        <v>-90.22888097898354</v>
      </c>
      <c r="H48">
        <f>Strains!W45</f>
        <v>1.8229196252018111E-2</v>
      </c>
    </row>
    <row r="49" spans="4:8">
      <c r="D49">
        <v>0.75</v>
      </c>
      <c r="E49">
        <f>Strains!B46</f>
        <v>45</v>
      </c>
      <c r="F49" s="8">
        <v>1</v>
      </c>
      <c r="G49">
        <f>Strains!V46</f>
        <v>-90.244134814566976</v>
      </c>
      <c r="H49">
        <f>Strains!W46</f>
        <v>1.4512046916035089E-2</v>
      </c>
    </row>
    <row r="50" spans="4:8">
      <c r="E50">
        <f>Strains!B47</f>
        <v>46</v>
      </c>
      <c r="F50" s="8">
        <v>2</v>
      </c>
      <c r="G50">
        <f>Strains!V47</f>
        <v>-90.25079368688732</v>
      </c>
      <c r="H50">
        <f>Strains!W47</f>
        <v>1.3689841291011848E-2</v>
      </c>
    </row>
    <row r="51" spans="4:8">
      <c r="E51">
        <f>Strains!B48</f>
        <v>47</v>
      </c>
      <c r="F51" s="8">
        <v>3</v>
      </c>
      <c r="G51">
        <f>Strains!V48</f>
        <v>-90.155512322179391</v>
      </c>
      <c r="H51">
        <f>Strains!W48</f>
        <v>1.7515562193164639E-2</v>
      </c>
    </row>
    <row r="52" spans="4:8">
      <c r="E52">
        <f>Strains!B49</f>
        <v>48</v>
      </c>
      <c r="F52" s="8">
        <v>4</v>
      </c>
      <c r="G52">
        <f>Strains!V49</f>
        <v>-90.017555528899877</v>
      </c>
      <c r="H52">
        <f>Strains!W49</f>
        <v>1.7402601980446002E-2</v>
      </c>
    </row>
    <row r="53" spans="4:8">
      <c r="E53">
        <f>Strains!B50</f>
        <v>11</v>
      </c>
      <c r="F53" s="8">
        <v>5</v>
      </c>
      <c r="G53">
        <f>Strains!V50</f>
        <v>-90.299360634507295</v>
      </c>
      <c r="H53">
        <f>Strains!W50</f>
        <v>1.5210390866853309E-2</v>
      </c>
    </row>
    <row r="54" spans="4:8">
      <c r="E54">
        <f>Strains!B51</f>
        <v>0</v>
      </c>
      <c r="F54" s="8">
        <v>6</v>
      </c>
      <c r="G54">
        <f>Strains!V51</f>
        <v>0</v>
      </c>
      <c r="H54">
        <f>Strains!W51</f>
        <v>0</v>
      </c>
    </row>
    <row r="55" spans="4:8">
      <c r="E55">
        <f>Strains!B52</f>
        <v>0</v>
      </c>
      <c r="F55" s="8">
        <v>7</v>
      </c>
      <c r="G55">
        <f>Strains!V52</f>
        <v>0</v>
      </c>
      <c r="H55">
        <f>Strains!W52</f>
        <v>0</v>
      </c>
    </row>
    <row r="56" spans="4:8">
      <c r="E56">
        <f>Strains!B53</f>
        <v>0</v>
      </c>
      <c r="F56" s="8">
        <v>8</v>
      </c>
      <c r="G56">
        <f>Strains!V53</f>
        <v>0</v>
      </c>
      <c r="H56">
        <f>Strains!W53</f>
        <v>0</v>
      </c>
    </row>
    <row r="57" spans="4:8">
      <c r="E57">
        <f>Strains!B54</f>
        <v>0</v>
      </c>
      <c r="F57" s="8">
        <v>9</v>
      </c>
      <c r="G57">
        <f>Strains!V54</f>
        <v>0</v>
      </c>
      <c r="H57">
        <f>Strains!W54</f>
        <v>0</v>
      </c>
    </row>
    <row r="58" spans="4:8">
      <c r="E58">
        <f>Strains!B55</f>
        <v>0</v>
      </c>
      <c r="F58" s="8">
        <v>10</v>
      </c>
      <c r="G58">
        <f>Strains!V55</f>
        <v>0</v>
      </c>
      <c r="H58">
        <f>Strains!W55</f>
        <v>0</v>
      </c>
    </row>
    <row r="59" spans="4:8">
      <c r="E59">
        <f>Strains!B56</f>
        <v>0</v>
      </c>
      <c r="F59" s="8">
        <v>11</v>
      </c>
      <c r="G59">
        <f>Strains!V56</f>
        <v>0</v>
      </c>
      <c r="H59">
        <f>Strains!W56</f>
        <v>0</v>
      </c>
    </row>
  </sheetData>
  <mergeCells count="3">
    <mergeCell ref="G3:H3"/>
    <mergeCell ref="I3:J3"/>
    <mergeCell ref="F3:F4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S55"/>
  <sheetViews>
    <sheetView topLeftCell="A16" zoomScale="85" zoomScaleNormal="85" workbookViewId="0">
      <selection activeCell="F23" sqref="F23:F55"/>
    </sheetView>
  </sheetViews>
  <sheetFormatPr defaultRowHeight="15"/>
  <sheetData>
    <row r="3" spans="2:2">
      <c r="B3">
        <f>77.37</f>
        <v>77.37</v>
      </c>
    </row>
    <row r="4" spans="2:2">
      <c r="B4">
        <f>B3-1</f>
        <v>76.37</v>
      </c>
    </row>
    <row r="5" spans="2:2">
      <c r="B5">
        <f t="shared" ref="B5:B19" si="0">B4-1</f>
        <v>75.37</v>
      </c>
    </row>
    <row r="6" spans="2:2">
      <c r="B6">
        <f t="shared" si="0"/>
        <v>74.37</v>
      </c>
    </row>
    <row r="7" spans="2:2">
      <c r="B7">
        <f t="shared" si="0"/>
        <v>73.37</v>
      </c>
    </row>
    <row r="8" spans="2:2">
      <c r="B8">
        <f t="shared" si="0"/>
        <v>72.37</v>
      </c>
    </row>
    <row r="9" spans="2:2">
      <c r="B9">
        <f t="shared" si="0"/>
        <v>71.37</v>
      </c>
    </row>
    <row r="10" spans="2:2">
      <c r="B10">
        <f t="shared" si="0"/>
        <v>70.37</v>
      </c>
    </row>
    <row r="11" spans="2:2">
      <c r="B11">
        <f t="shared" si="0"/>
        <v>69.37</v>
      </c>
    </row>
    <row r="12" spans="2:2">
      <c r="B12">
        <f t="shared" si="0"/>
        <v>68.37</v>
      </c>
    </row>
    <row r="13" spans="2:2">
      <c r="B13">
        <f t="shared" si="0"/>
        <v>67.37</v>
      </c>
    </row>
    <row r="14" spans="2:2">
      <c r="B14">
        <f t="shared" si="0"/>
        <v>66.37</v>
      </c>
    </row>
    <row r="15" spans="2:2">
      <c r="B15">
        <f t="shared" si="0"/>
        <v>65.37</v>
      </c>
    </row>
    <row r="16" spans="2:2">
      <c r="B16">
        <f t="shared" si="0"/>
        <v>64.37</v>
      </c>
    </row>
    <row r="17" spans="1:11">
      <c r="B17">
        <f t="shared" si="0"/>
        <v>63.370000000000005</v>
      </c>
    </row>
    <row r="18" spans="1:11">
      <c r="B18">
        <f t="shared" si="0"/>
        <v>62.370000000000005</v>
      </c>
    </row>
    <row r="19" spans="1:11">
      <c r="B19">
        <f t="shared" si="0"/>
        <v>61.370000000000005</v>
      </c>
    </row>
    <row r="22" spans="1:11">
      <c r="B22" t="s">
        <v>243</v>
      </c>
      <c r="D22" t="s">
        <v>241</v>
      </c>
      <c r="E22" t="s">
        <v>242</v>
      </c>
      <c r="F22" t="s">
        <v>244</v>
      </c>
    </row>
    <row r="23" spans="1:11">
      <c r="A23">
        <v>1</v>
      </c>
      <c r="B23">
        <f>116.8</f>
        <v>116.8</v>
      </c>
      <c r="C23">
        <v>-16</v>
      </c>
      <c r="D23">
        <f>$B$23+C23</f>
        <v>100.8</v>
      </c>
      <c r="E23">
        <f>F23+0.75</f>
        <v>-11.66</v>
      </c>
      <c r="F23">
        <v>-12.41</v>
      </c>
      <c r="G23">
        <v>0.71</v>
      </c>
      <c r="H23">
        <v>-16</v>
      </c>
      <c r="K23">
        <f>1.5/0.055</f>
        <v>27.272727272727273</v>
      </c>
    </row>
    <row r="24" spans="1:11">
      <c r="A24">
        <v>2</v>
      </c>
      <c r="C24">
        <f>C23+1</f>
        <v>-15</v>
      </c>
      <c r="D24">
        <f t="shared" ref="D24:D55" si="1">$B$23+C24</f>
        <v>101.8</v>
      </c>
      <c r="E24">
        <f t="shared" ref="E24:E55" si="2">F24+0.75</f>
        <v>-11.83</v>
      </c>
      <c r="F24">
        <f>$F$23-($G$23-G24)</f>
        <v>-12.58</v>
      </c>
      <c r="G24">
        <v>0.54</v>
      </c>
      <c r="H24">
        <v>-15</v>
      </c>
    </row>
    <row r="25" spans="1:11">
      <c r="A25">
        <v>3</v>
      </c>
      <c r="C25">
        <f t="shared" ref="C25:C55" si="3">C24+1</f>
        <v>-14</v>
      </c>
      <c r="D25">
        <f t="shared" si="1"/>
        <v>102.8</v>
      </c>
      <c r="E25">
        <f t="shared" si="2"/>
        <v>-11.91</v>
      </c>
      <c r="F25">
        <f t="shared" ref="F25:F55" si="4">$F$23-($G$23-G25)</f>
        <v>-12.66</v>
      </c>
      <c r="G25">
        <v>0.46</v>
      </c>
      <c r="H25">
        <v>-14</v>
      </c>
    </row>
    <row r="26" spans="1:11">
      <c r="A26">
        <v>4</v>
      </c>
      <c r="C26">
        <f t="shared" si="3"/>
        <v>-13</v>
      </c>
      <c r="D26">
        <f t="shared" si="1"/>
        <v>103.8</v>
      </c>
      <c r="E26">
        <f t="shared" si="2"/>
        <v>-11.77</v>
      </c>
      <c r="F26">
        <f t="shared" si="4"/>
        <v>-12.52</v>
      </c>
      <c r="G26">
        <v>0.6</v>
      </c>
      <c r="H26">
        <v>-13</v>
      </c>
    </row>
    <row r="27" spans="1:11">
      <c r="A27">
        <v>5</v>
      </c>
      <c r="C27">
        <f t="shared" si="3"/>
        <v>-12</v>
      </c>
      <c r="D27">
        <f t="shared" si="1"/>
        <v>104.8</v>
      </c>
      <c r="E27">
        <f t="shared" si="2"/>
        <v>-11.64</v>
      </c>
      <c r="F27">
        <f t="shared" si="4"/>
        <v>-12.39</v>
      </c>
      <c r="G27">
        <v>0.73</v>
      </c>
      <c r="H27">
        <v>-12</v>
      </c>
    </row>
    <row r="28" spans="1:11">
      <c r="A28">
        <v>6</v>
      </c>
      <c r="C28">
        <f t="shared" si="3"/>
        <v>-11</v>
      </c>
      <c r="D28">
        <f t="shared" si="1"/>
        <v>105.8</v>
      </c>
      <c r="E28">
        <f t="shared" si="2"/>
        <v>-11.64</v>
      </c>
      <c r="F28">
        <f t="shared" si="4"/>
        <v>-12.39</v>
      </c>
      <c r="G28">
        <v>0.73</v>
      </c>
      <c r="H28">
        <v>-11</v>
      </c>
    </row>
    <row r="29" spans="1:11">
      <c r="A29">
        <v>7</v>
      </c>
      <c r="C29">
        <f t="shared" si="3"/>
        <v>-10</v>
      </c>
      <c r="D29">
        <f t="shared" si="1"/>
        <v>106.8</v>
      </c>
      <c r="E29">
        <f t="shared" si="2"/>
        <v>-11.75</v>
      </c>
      <c r="F29">
        <f t="shared" si="4"/>
        <v>-12.5</v>
      </c>
      <c r="G29">
        <v>0.62</v>
      </c>
      <c r="H29">
        <v>-10</v>
      </c>
    </row>
    <row r="30" spans="1:11">
      <c r="A30">
        <v>8</v>
      </c>
      <c r="C30">
        <f t="shared" si="3"/>
        <v>-9</v>
      </c>
      <c r="D30">
        <f t="shared" si="1"/>
        <v>107.8</v>
      </c>
      <c r="E30">
        <f t="shared" si="2"/>
        <v>-11.53</v>
      </c>
      <c r="F30">
        <f t="shared" si="4"/>
        <v>-12.28</v>
      </c>
      <c r="G30">
        <v>0.84</v>
      </c>
      <c r="H30">
        <v>-9</v>
      </c>
    </row>
    <row r="31" spans="1:11">
      <c r="A31">
        <v>9</v>
      </c>
      <c r="C31">
        <f t="shared" si="3"/>
        <v>-8</v>
      </c>
      <c r="D31">
        <f t="shared" si="1"/>
        <v>108.8</v>
      </c>
      <c r="E31">
        <f t="shared" si="2"/>
        <v>-11.77</v>
      </c>
      <c r="F31">
        <f t="shared" si="4"/>
        <v>-12.52</v>
      </c>
      <c r="G31">
        <v>0.6</v>
      </c>
      <c r="H31">
        <v>-8</v>
      </c>
    </row>
    <row r="32" spans="1:11">
      <c r="A32">
        <v>10</v>
      </c>
      <c r="C32">
        <f t="shared" si="3"/>
        <v>-7</v>
      </c>
      <c r="D32">
        <f t="shared" si="1"/>
        <v>109.8</v>
      </c>
      <c r="E32">
        <f t="shared" si="2"/>
        <v>-12.07</v>
      </c>
      <c r="F32">
        <f t="shared" si="4"/>
        <v>-12.82</v>
      </c>
      <c r="G32">
        <v>0.3</v>
      </c>
      <c r="H32">
        <v>-7</v>
      </c>
    </row>
    <row r="33" spans="1:19">
      <c r="A33">
        <v>11</v>
      </c>
      <c r="C33">
        <f t="shared" si="3"/>
        <v>-6</v>
      </c>
      <c r="D33">
        <f t="shared" si="1"/>
        <v>110.8</v>
      </c>
      <c r="E33">
        <f t="shared" si="2"/>
        <v>-12.06</v>
      </c>
      <c r="F33">
        <f t="shared" si="4"/>
        <v>-12.81</v>
      </c>
      <c r="G33">
        <v>0.31</v>
      </c>
      <c r="H33">
        <v>-6</v>
      </c>
    </row>
    <row r="34" spans="1:19">
      <c r="A34">
        <v>12</v>
      </c>
      <c r="C34">
        <f t="shared" si="3"/>
        <v>-5</v>
      </c>
      <c r="D34">
        <f t="shared" si="1"/>
        <v>111.8</v>
      </c>
      <c r="E34">
        <f t="shared" si="2"/>
        <v>-12.21</v>
      </c>
      <c r="F34">
        <f t="shared" si="4"/>
        <v>-12.96</v>
      </c>
      <c r="G34">
        <v>0.16</v>
      </c>
      <c r="H34">
        <v>-5</v>
      </c>
    </row>
    <row r="35" spans="1:19">
      <c r="A35">
        <v>13</v>
      </c>
      <c r="C35">
        <f t="shared" si="3"/>
        <v>-4</v>
      </c>
      <c r="D35">
        <f t="shared" si="1"/>
        <v>112.8</v>
      </c>
      <c r="E35">
        <f t="shared" si="2"/>
        <v>-12.36</v>
      </c>
      <c r="F35">
        <f t="shared" si="4"/>
        <v>-13.11</v>
      </c>
      <c r="G35">
        <v>0.01</v>
      </c>
      <c r="H35">
        <v>-4</v>
      </c>
    </row>
    <row r="36" spans="1:19">
      <c r="A36">
        <v>14</v>
      </c>
      <c r="C36">
        <f t="shared" si="3"/>
        <v>-3</v>
      </c>
      <c r="D36">
        <f t="shared" si="1"/>
        <v>113.8</v>
      </c>
      <c r="E36">
        <f t="shared" si="2"/>
        <v>-12.41</v>
      </c>
      <c r="F36">
        <f t="shared" si="4"/>
        <v>-13.16</v>
      </c>
      <c r="G36">
        <v>-0.04</v>
      </c>
      <c r="H36">
        <v>-3</v>
      </c>
    </row>
    <row r="37" spans="1:19">
      <c r="A37">
        <v>15</v>
      </c>
      <c r="C37">
        <f t="shared" si="3"/>
        <v>-2</v>
      </c>
      <c r="D37">
        <f t="shared" si="1"/>
        <v>114.8</v>
      </c>
      <c r="E37">
        <f t="shared" si="2"/>
        <v>-12.34</v>
      </c>
      <c r="F37">
        <f t="shared" si="4"/>
        <v>-13.09</v>
      </c>
      <c r="G37">
        <v>0.03</v>
      </c>
      <c r="H37">
        <v>-2</v>
      </c>
    </row>
    <row r="38" spans="1:19">
      <c r="A38">
        <v>16</v>
      </c>
      <c r="C38">
        <f t="shared" si="3"/>
        <v>-1</v>
      </c>
      <c r="D38">
        <f t="shared" si="1"/>
        <v>115.8</v>
      </c>
      <c r="E38">
        <f t="shared" si="2"/>
        <v>-12.43</v>
      </c>
      <c r="F38">
        <f t="shared" si="4"/>
        <v>-13.18</v>
      </c>
      <c r="G38">
        <v>-0.06</v>
      </c>
      <c r="H38">
        <v>-1</v>
      </c>
    </row>
    <row r="39" spans="1:19">
      <c r="A39">
        <v>17</v>
      </c>
      <c r="C39">
        <f t="shared" si="3"/>
        <v>0</v>
      </c>
      <c r="D39">
        <f t="shared" si="1"/>
        <v>116.8</v>
      </c>
      <c r="E39">
        <f t="shared" si="2"/>
        <v>-12.370000000000001</v>
      </c>
      <c r="F39">
        <f t="shared" si="4"/>
        <v>-13.120000000000001</v>
      </c>
      <c r="G39">
        <v>0</v>
      </c>
      <c r="H39">
        <v>0</v>
      </c>
    </row>
    <row r="40" spans="1:19">
      <c r="A40">
        <v>18</v>
      </c>
      <c r="C40">
        <f t="shared" si="3"/>
        <v>1</v>
      </c>
      <c r="D40">
        <f t="shared" si="1"/>
        <v>117.8</v>
      </c>
      <c r="E40">
        <f t="shared" si="2"/>
        <v>-12.23</v>
      </c>
      <c r="F40">
        <f t="shared" si="4"/>
        <v>-12.98</v>
      </c>
      <c r="G40">
        <v>0.14000000000000001</v>
      </c>
      <c r="H40">
        <v>1</v>
      </c>
    </row>
    <row r="41" spans="1:19">
      <c r="A41">
        <v>19</v>
      </c>
      <c r="C41">
        <f t="shared" si="3"/>
        <v>2</v>
      </c>
      <c r="D41">
        <f t="shared" si="1"/>
        <v>118.8</v>
      </c>
      <c r="E41">
        <f t="shared" si="2"/>
        <v>-12.34</v>
      </c>
      <c r="F41">
        <f t="shared" si="4"/>
        <v>-13.09</v>
      </c>
      <c r="G41">
        <v>0.03</v>
      </c>
      <c r="H41">
        <v>2</v>
      </c>
    </row>
    <row r="42" spans="1:19">
      <c r="A42">
        <v>20</v>
      </c>
      <c r="C42">
        <f t="shared" si="3"/>
        <v>3</v>
      </c>
      <c r="D42">
        <f t="shared" si="1"/>
        <v>119.8</v>
      </c>
      <c r="E42">
        <f t="shared" si="2"/>
        <v>-12.17</v>
      </c>
      <c r="F42">
        <f t="shared" si="4"/>
        <v>-12.92</v>
      </c>
      <c r="G42">
        <v>0.2</v>
      </c>
      <c r="H42">
        <v>3</v>
      </c>
    </row>
    <row r="43" spans="1:19">
      <c r="A43">
        <v>21</v>
      </c>
      <c r="C43">
        <f t="shared" si="3"/>
        <v>4</v>
      </c>
      <c r="D43">
        <f t="shared" si="1"/>
        <v>120.8</v>
      </c>
      <c r="E43">
        <f t="shared" si="2"/>
        <v>-12.08</v>
      </c>
      <c r="F43">
        <f t="shared" si="4"/>
        <v>-12.83</v>
      </c>
      <c r="G43">
        <v>0.28999999999999998</v>
      </c>
      <c r="H43">
        <v>4</v>
      </c>
    </row>
    <row r="44" spans="1:19">
      <c r="A44">
        <v>22</v>
      </c>
      <c r="C44">
        <f t="shared" si="3"/>
        <v>5</v>
      </c>
      <c r="D44">
        <f t="shared" si="1"/>
        <v>121.8</v>
      </c>
      <c r="E44">
        <f t="shared" si="2"/>
        <v>-12.120000000000001</v>
      </c>
      <c r="F44">
        <f t="shared" si="4"/>
        <v>-12.870000000000001</v>
      </c>
      <c r="G44">
        <v>0.25</v>
      </c>
      <c r="H44">
        <v>5</v>
      </c>
    </row>
    <row r="45" spans="1:19">
      <c r="A45">
        <v>23</v>
      </c>
      <c r="C45">
        <f t="shared" si="3"/>
        <v>6</v>
      </c>
      <c r="D45">
        <f t="shared" si="1"/>
        <v>122.8</v>
      </c>
      <c r="E45">
        <f t="shared" si="2"/>
        <v>-12.03</v>
      </c>
      <c r="F45">
        <f t="shared" si="4"/>
        <v>-12.78</v>
      </c>
      <c r="G45">
        <v>0.34</v>
      </c>
      <c r="H45">
        <v>6</v>
      </c>
      <c r="O45">
        <f>32*27*13/60/60</f>
        <v>3.1199999999999997</v>
      </c>
    </row>
    <row r="46" spans="1:19">
      <c r="A46">
        <v>24</v>
      </c>
      <c r="C46">
        <f t="shared" si="3"/>
        <v>7</v>
      </c>
      <c r="D46">
        <f t="shared" si="1"/>
        <v>123.8</v>
      </c>
      <c r="E46">
        <f t="shared" si="2"/>
        <v>-11.85</v>
      </c>
      <c r="F46">
        <f t="shared" si="4"/>
        <v>-12.6</v>
      </c>
      <c r="G46">
        <v>0.52</v>
      </c>
      <c r="H46">
        <v>7</v>
      </c>
    </row>
    <row r="47" spans="1:19">
      <c r="A47">
        <v>25</v>
      </c>
      <c r="C47">
        <f t="shared" si="3"/>
        <v>8</v>
      </c>
      <c r="D47">
        <f t="shared" si="1"/>
        <v>124.8</v>
      </c>
      <c r="E47">
        <f t="shared" si="2"/>
        <v>-11.67</v>
      </c>
      <c r="F47">
        <f t="shared" si="4"/>
        <v>-12.42</v>
      </c>
      <c r="G47" s="10">
        <v>0.7</v>
      </c>
      <c r="H47">
        <v>8</v>
      </c>
      <c r="S47">
        <v>0.05</v>
      </c>
    </row>
    <row r="48" spans="1:19">
      <c r="A48">
        <v>26</v>
      </c>
      <c r="C48">
        <f t="shared" si="3"/>
        <v>9</v>
      </c>
      <c r="D48">
        <f t="shared" si="1"/>
        <v>125.8</v>
      </c>
      <c r="E48">
        <f t="shared" si="2"/>
        <v>-11.57</v>
      </c>
      <c r="F48">
        <f t="shared" si="4"/>
        <v>-12.32</v>
      </c>
      <c r="G48">
        <v>0.8</v>
      </c>
      <c r="H48">
        <v>9</v>
      </c>
    </row>
    <row r="49" spans="1:8">
      <c r="A49">
        <v>27</v>
      </c>
      <c r="C49">
        <f t="shared" si="3"/>
        <v>10</v>
      </c>
      <c r="D49">
        <f t="shared" si="1"/>
        <v>126.8</v>
      </c>
      <c r="E49">
        <f t="shared" si="2"/>
        <v>-11.45</v>
      </c>
      <c r="F49">
        <f t="shared" si="4"/>
        <v>-12.2</v>
      </c>
      <c r="G49">
        <v>0.92</v>
      </c>
      <c r="H49">
        <v>10</v>
      </c>
    </row>
    <row r="50" spans="1:8">
      <c r="A50">
        <v>28</v>
      </c>
      <c r="C50">
        <f t="shared" si="3"/>
        <v>11</v>
      </c>
      <c r="D50">
        <f t="shared" si="1"/>
        <v>127.8</v>
      </c>
      <c r="E50">
        <f t="shared" si="2"/>
        <v>-11.47</v>
      </c>
      <c r="F50">
        <f t="shared" si="4"/>
        <v>-12.22</v>
      </c>
      <c r="G50">
        <v>0.9</v>
      </c>
      <c r="H50">
        <v>11</v>
      </c>
    </row>
    <row r="51" spans="1:8">
      <c r="A51">
        <v>29</v>
      </c>
      <c r="C51">
        <f t="shared" si="3"/>
        <v>12</v>
      </c>
      <c r="D51">
        <f t="shared" si="1"/>
        <v>128.80000000000001</v>
      </c>
      <c r="E51">
        <f t="shared" si="2"/>
        <v>-11.56</v>
      </c>
      <c r="F51">
        <f t="shared" si="4"/>
        <v>-12.31</v>
      </c>
      <c r="G51">
        <v>0.81</v>
      </c>
      <c r="H51">
        <v>12</v>
      </c>
    </row>
    <row r="52" spans="1:8">
      <c r="A52">
        <v>30</v>
      </c>
      <c r="C52">
        <f t="shared" si="3"/>
        <v>13</v>
      </c>
      <c r="D52">
        <f t="shared" si="1"/>
        <v>129.80000000000001</v>
      </c>
      <c r="E52">
        <f t="shared" si="2"/>
        <v>-11.61</v>
      </c>
      <c r="F52">
        <f t="shared" si="4"/>
        <v>-12.36</v>
      </c>
      <c r="G52">
        <v>0.76</v>
      </c>
      <c r="H52">
        <v>13</v>
      </c>
    </row>
    <row r="53" spans="1:8">
      <c r="A53">
        <v>31</v>
      </c>
      <c r="C53">
        <f t="shared" si="3"/>
        <v>14</v>
      </c>
      <c r="D53">
        <f t="shared" si="1"/>
        <v>130.80000000000001</v>
      </c>
      <c r="E53">
        <f t="shared" si="2"/>
        <v>-11.55</v>
      </c>
      <c r="F53">
        <f t="shared" si="4"/>
        <v>-12.3</v>
      </c>
      <c r="G53">
        <v>0.82</v>
      </c>
      <c r="H53">
        <v>14</v>
      </c>
    </row>
    <row r="54" spans="1:8">
      <c r="A54">
        <v>32</v>
      </c>
      <c r="C54">
        <f t="shared" si="3"/>
        <v>15</v>
      </c>
      <c r="D54">
        <f t="shared" si="1"/>
        <v>131.80000000000001</v>
      </c>
      <c r="E54">
        <f t="shared" si="2"/>
        <v>-11.620000000000001</v>
      </c>
      <c r="F54">
        <f t="shared" si="4"/>
        <v>-12.370000000000001</v>
      </c>
      <c r="G54">
        <v>0.75</v>
      </c>
      <c r="H54">
        <v>15</v>
      </c>
    </row>
    <row r="55" spans="1:8">
      <c r="A55">
        <v>33</v>
      </c>
      <c r="C55">
        <f t="shared" si="3"/>
        <v>16</v>
      </c>
      <c r="D55">
        <f t="shared" si="1"/>
        <v>132.80000000000001</v>
      </c>
      <c r="E55">
        <f t="shared" si="2"/>
        <v>-11.69</v>
      </c>
      <c r="F55">
        <f t="shared" si="4"/>
        <v>-12.44</v>
      </c>
      <c r="G55">
        <v>0.68</v>
      </c>
      <c r="H55">
        <v>16</v>
      </c>
    </row>
  </sheetData>
  <sortState ref="H23:I39">
    <sortCondition ref="H3:H1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980007</vt:lpstr>
      <vt:lpstr>Work</vt:lpstr>
      <vt:lpstr>All d0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2013-09-21T20:20:07Z</dcterms:created>
  <dcterms:modified xsi:type="dcterms:W3CDTF">2013-09-26T11:45:46Z</dcterms:modified>
</cp:coreProperties>
</file>